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1 кл" sheetId="1" r:id="rId1"/>
    <sheet name="2 кл" sheetId="2" r:id="rId2"/>
  </sheets>
  <definedNames>
    <definedName name="_xlnm._FilterDatabase" localSheetId="1" hidden="1">'2 кл'!$B$5:$AC$97</definedName>
    <definedName name="_xlnm.Print_Area" localSheetId="1">'2 кл'!$A$1:$AD$100</definedName>
  </definedNames>
  <calcPr fullCalcOnLoad="1"/>
</workbook>
</file>

<file path=xl/sharedStrings.xml><?xml version="1.0" encoding="utf-8"?>
<sst xmlns="http://schemas.openxmlformats.org/spreadsheetml/2006/main" count="470" uniqueCount="278">
  <si>
    <t>Хаки Юлия  (б/р), Хромов Александр  (3), 
Романов Алексей  (3), Сова Никита  (3)</t>
  </si>
  <si>
    <t>Кононова Виктория  (б/р ), Петренко Павел  (б/р ), 
Булдаков Андрей  (б/р ), Трусов Антон  (3)</t>
  </si>
  <si>
    <t>Кузин Андрей (б/р), Кленов Вадим (б/р), 
Авдокачев Александр (б/р), Иванова Анастасия (б/р)</t>
  </si>
  <si>
    <t>Алексашин Иван (3), Савин Михаил (3), 
Тихонова Елена (б/р), Нашбович Александр (3)</t>
  </si>
  <si>
    <t>№ п/п</t>
  </si>
  <si>
    <t xml:space="preserve">Команда: </t>
  </si>
  <si>
    <t xml:space="preserve">Регион: </t>
  </si>
  <si>
    <t xml:space="preserve">ВУЗ: </t>
  </si>
  <si>
    <t>Ранг</t>
  </si>
  <si>
    <t>Время старта</t>
  </si>
  <si>
    <t xml:space="preserve">Москва </t>
  </si>
  <si>
    <t xml:space="preserve">Смоленская область </t>
  </si>
  <si>
    <t xml:space="preserve">Брянск </t>
  </si>
  <si>
    <t>Москва</t>
  </si>
  <si>
    <t xml:space="preserve">ЦДЮТиЭ-2 </t>
  </si>
  <si>
    <t xml:space="preserve">Москва, ЗАО </t>
  </si>
  <si>
    <t xml:space="preserve">МГИУ-2 </t>
  </si>
  <si>
    <t>Задовский Андрей  (2), Ковалёв Дмитрий  (1), Елуферьева Светлана  (1), Богданов Виктор  (1)</t>
  </si>
  <si>
    <t xml:space="preserve">МАИ-3 </t>
  </si>
  <si>
    <t>Жандров Алексей (1), Абрамов Александр (1), Комаров Николай (2), Кришталенко Мария (2)</t>
  </si>
  <si>
    <t xml:space="preserve">МГСУ-6 </t>
  </si>
  <si>
    <t>Забыл Надежда  (3), Кляузов Павел  (3), Семикин Николай  (3), Новикова Ольга  (3)</t>
  </si>
  <si>
    <t>МИФИ-Slam</t>
  </si>
  <si>
    <t xml:space="preserve">М.обл. г.Химки </t>
  </si>
  <si>
    <t xml:space="preserve">Скиф-3 </t>
  </si>
  <si>
    <t xml:space="preserve">МГИУ-3 </t>
  </si>
  <si>
    <t>Никулин Максим  (1), Чистяков Иван  (1), Никулина Татьяна  (1), Дудкин Кирилл  (2)</t>
  </si>
  <si>
    <t xml:space="preserve">Планета-2 </t>
  </si>
  <si>
    <t>Филатов Максим  (3), Соколов Игорь  (3), Горячева Анастасия  (3), Соколов Вадим  (3)</t>
  </si>
  <si>
    <t xml:space="preserve">Кунцево Джипики </t>
  </si>
  <si>
    <t>Пикулин Сергей  (3), Якунин Виктор  (3), Якунин Алексей  (3), Соколова Ирина  (б/р )</t>
  </si>
  <si>
    <t xml:space="preserve">МГСУ-5 </t>
  </si>
  <si>
    <t>РМАТ-22</t>
  </si>
  <si>
    <t xml:space="preserve">МГИУ-1 </t>
  </si>
  <si>
    <t>Савостицкая Светлана  (2), Заиграев Дмитрий (3), Верещагин Кирилл  (2), Парфёнов Андрей  (1)</t>
  </si>
  <si>
    <t xml:space="preserve">Пламенные Новички </t>
  </si>
  <si>
    <t xml:space="preserve">Смоленская область-1 </t>
  </si>
  <si>
    <t>Брусенцов Слава  (2), Пугачев Павел  (2), Касьянова Дарья  (2), Кужелев Владислав  (2)</t>
  </si>
  <si>
    <t xml:space="preserve">Шк. 414 </t>
  </si>
  <si>
    <t>Карасева Любовь  (2), Попова Екатерина  (2), Дригота Федр  (2), Карп Татьяна (2)</t>
  </si>
  <si>
    <t xml:space="preserve">МГСУ-7 </t>
  </si>
  <si>
    <t>Котов Петр (3), Новиков Степан (3), Березина Анна (3), Мыльцев Владислав (3)</t>
  </si>
  <si>
    <t xml:space="preserve">РМАТ Нара-1 </t>
  </si>
  <si>
    <t xml:space="preserve">Наро-Фоминск </t>
  </si>
  <si>
    <t>МГТУ им. Баумана-1</t>
  </si>
  <si>
    <t xml:space="preserve">Птицы </t>
  </si>
  <si>
    <t xml:space="preserve">М.О. г. Химки </t>
  </si>
  <si>
    <t>Будкова Валентина  (3), Просвирова Елена  (3), Косовцев Иван  (2), Садков Никита  (2)</t>
  </si>
  <si>
    <t xml:space="preserve">Скалбичи-2 </t>
  </si>
  <si>
    <t>МГСУ-12</t>
  </si>
  <si>
    <t xml:space="preserve">Пауки </t>
  </si>
  <si>
    <t xml:space="preserve">г.Щелково </t>
  </si>
  <si>
    <t xml:space="preserve">МФТИ-4 </t>
  </si>
  <si>
    <t>Сафронова Александра (3), Логинова Елена  (3), Корзинов Дмитрий  (3), Волобой Алексей  (3)</t>
  </si>
  <si>
    <t xml:space="preserve">МАТИ-2 </t>
  </si>
  <si>
    <t>Черкасова О.Ю.  (3), Чигир Д.А.  (3), Полиновская М.П.  (3), Мотынга Г.И.  (3)</t>
  </si>
  <si>
    <t xml:space="preserve">МГТУ "МАМИ" </t>
  </si>
  <si>
    <t xml:space="preserve">МПГУ-21 </t>
  </si>
  <si>
    <t>Липатова Анастасия  (3), Кузнецова Ирина  (3), Большакова Галина  (3), Лоос Полина  (3)</t>
  </si>
  <si>
    <t>МГТУ им. Баумана-2</t>
  </si>
  <si>
    <t>Модина Дарья (2), Тарасова Марина (3), Старцев Владимир (3), Калинов Андрей (3)</t>
  </si>
  <si>
    <t xml:space="preserve">Ногти </t>
  </si>
  <si>
    <t xml:space="preserve">Зеленоград </t>
  </si>
  <si>
    <t>Коньков Роман  (3), Абросимов Андрей  (3), Курочкина Варвара  (3), Перфилов Илья  (3)</t>
  </si>
  <si>
    <t xml:space="preserve">МИРЭА - "Лысый Череп" </t>
  </si>
  <si>
    <t>Алтухова Екатерина  (3), Фомин Сергей  (3), Понсов Петр  (3), Сорокина Елена  (3)</t>
  </si>
  <si>
    <t xml:space="preserve">Одуванчик </t>
  </si>
  <si>
    <t xml:space="preserve">ПИФК </t>
  </si>
  <si>
    <t>Алимпиева Ирина  (3), Королев Александр  (3), Сиднякова Анна  (3), Милютин Андрей  (3)</t>
  </si>
  <si>
    <t xml:space="preserve">школа 1129-2 </t>
  </si>
  <si>
    <t>Фомичев Роман  (3), Платошкин Алексей  (3), Кузнецов Сергей  (3), Медведев Иван  (3)</t>
  </si>
  <si>
    <t xml:space="preserve">Атлантида 2 </t>
  </si>
  <si>
    <t xml:space="preserve">ТК МГУ-МС1 </t>
  </si>
  <si>
    <t xml:space="preserve">МИРЭА-К </t>
  </si>
  <si>
    <t>ГУУ-1</t>
  </si>
  <si>
    <t>ЦДЮТЭ "Черёмушки" -Зубры</t>
  </si>
  <si>
    <t>Белая Мышь</t>
  </si>
  <si>
    <t xml:space="preserve">МФТИ-5 </t>
  </si>
  <si>
    <t xml:space="preserve">СК "Горизонт-4" </t>
  </si>
  <si>
    <t>Лопырёва Юлия  (2), Голошумов Михаил  (б.р. ), Багдасарян Ваган  (б.р. ), Кололеев Егор  (б.р. )</t>
  </si>
  <si>
    <t xml:space="preserve">ЦО 170-2 </t>
  </si>
  <si>
    <t>Батова Александра  (2ю ), Батова Полина  (2ю ), Галанов Егор  (2ю ), Павлов Иван  (2ю )</t>
  </si>
  <si>
    <t xml:space="preserve">Клуб АТО-3 </t>
  </si>
  <si>
    <t xml:space="preserve">МГСУ-10 </t>
  </si>
  <si>
    <t>Рокада-2</t>
  </si>
  <si>
    <t xml:space="preserve">АГЗ-3 </t>
  </si>
  <si>
    <t xml:space="preserve">Атлантида-3 </t>
  </si>
  <si>
    <t xml:space="preserve">МГУ-4 </t>
  </si>
  <si>
    <t xml:space="preserve">МИЭМ-2 </t>
  </si>
  <si>
    <t>Кочеткова Екатерина  (3), Королев Алексей  (б/р ), Кызылов Алексей  (б/р ), Неумолотов Анатолий  (б/р )</t>
  </si>
  <si>
    <t xml:space="preserve">Эдельвейс 1 </t>
  </si>
  <si>
    <t>Петровская Ирина  (б.р. ), Фомин Дмитрий  (б.р. ), Леухин Олег  (б.р. ), Простаков Николай  (3)</t>
  </si>
  <si>
    <t xml:space="preserve">ЦДЮТЭ "Черёмушки" </t>
  </si>
  <si>
    <t>Кулаков Кирилл  (2ю ), Алексеева Екатерина  (б/р ), Полосин Антон  (2ю ), Чебтарёв Сергей  (2ю )</t>
  </si>
  <si>
    <t xml:space="preserve">ЦО 170-1 </t>
  </si>
  <si>
    <t>ГУУ-2</t>
  </si>
  <si>
    <t xml:space="preserve">РМАТ Нара-3 </t>
  </si>
  <si>
    <t xml:space="preserve">Бакланы </t>
  </si>
  <si>
    <t>Мир Путешествий-1</t>
  </si>
  <si>
    <t xml:space="preserve">Гадкий Утенок </t>
  </si>
  <si>
    <t xml:space="preserve">МГУ-5 </t>
  </si>
  <si>
    <t>Одинцово-1</t>
  </si>
  <si>
    <t>Одинцово, МО</t>
  </si>
  <si>
    <t xml:space="preserve">МГСУ-8 </t>
  </si>
  <si>
    <t xml:space="preserve">Дозор-3 </t>
  </si>
  <si>
    <t>Назаров Клим  (бр ), Сахарова Анна  (бр ), Назарова Анна  (бр ), Баюшкин Артем  (бр )</t>
  </si>
  <si>
    <t xml:space="preserve">К2 </t>
  </si>
  <si>
    <t>Веха</t>
  </si>
  <si>
    <t xml:space="preserve">Клуб АТО-2 </t>
  </si>
  <si>
    <t xml:space="preserve">Скиф-1 </t>
  </si>
  <si>
    <t xml:space="preserve">школа № 1942-2 </t>
  </si>
  <si>
    <t xml:space="preserve">МГАВТ </t>
  </si>
  <si>
    <t xml:space="preserve">МГАУ им В.П.Горячкина </t>
  </si>
  <si>
    <t xml:space="preserve">МГУ - отВАГА </t>
  </si>
  <si>
    <t>МГСУ-13</t>
  </si>
  <si>
    <t xml:space="preserve">Скиф-4 </t>
  </si>
  <si>
    <t xml:space="preserve">МИРЭА-13 </t>
  </si>
  <si>
    <t>ГУУ-3</t>
  </si>
  <si>
    <t xml:space="preserve">МИФИ 1 </t>
  </si>
  <si>
    <t xml:space="preserve">МИЭМ-3 </t>
  </si>
  <si>
    <t xml:space="preserve">МСХА им К.А.Тимирязева </t>
  </si>
  <si>
    <t xml:space="preserve">МФТИ-1 </t>
  </si>
  <si>
    <t xml:space="preserve">РМАТ Нара-2 </t>
  </si>
  <si>
    <t xml:space="preserve">МИФИ 2 </t>
  </si>
  <si>
    <t xml:space="preserve">С-П </t>
  </si>
  <si>
    <t xml:space="preserve">Сергиев Посад </t>
  </si>
  <si>
    <t xml:space="preserve">Скиф-2 </t>
  </si>
  <si>
    <t xml:space="preserve">МГСУ-9 </t>
  </si>
  <si>
    <t xml:space="preserve">Скиф-5 </t>
  </si>
  <si>
    <t xml:space="preserve">Смышленыши </t>
  </si>
  <si>
    <t>Мир Путешествий-2</t>
  </si>
  <si>
    <t xml:space="preserve">т/к «ДАРК»-1 </t>
  </si>
  <si>
    <t xml:space="preserve">Москва (ЮАО) </t>
  </si>
  <si>
    <t>ТК МГУ - Балбесы</t>
  </si>
  <si>
    <t xml:space="preserve">школа № 1942-1 </t>
  </si>
  <si>
    <t xml:space="preserve">МАТИ-3 </t>
  </si>
  <si>
    <t>Одинцово-2</t>
  </si>
  <si>
    <t xml:space="preserve">Нара-2 </t>
  </si>
  <si>
    <t xml:space="preserve">Планета-1 </t>
  </si>
  <si>
    <t xml:space="preserve">Дозор-2 </t>
  </si>
  <si>
    <t>Одинцово-3</t>
  </si>
  <si>
    <t>М.О., г. Химки</t>
  </si>
  <si>
    <t xml:space="preserve">Нара-1 </t>
  </si>
  <si>
    <t>Рокада-4</t>
  </si>
  <si>
    <t>г.Москва</t>
  </si>
  <si>
    <t xml:space="preserve">т/к «ДАРК»-2 (ЦО №1828) </t>
  </si>
  <si>
    <t xml:space="preserve">Эдельвейс 2 </t>
  </si>
  <si>
    <t>Мир Путешествий-3</t>
  </si>
  <si>
    <t>Одинцово-4</t>
  </si>
  <si>
    <t xml:space="preserve">Скалбичи-1 </t>
  </si>
  <si>
    <t xml:space="preserve">Планета -4 </t>
  </si>
  <si>
    <t>Отсечка</t>
  </si>
  <si>
    <t>Этап 1. Ориентироваание</t>
  </si>
  <si>
    <t>Сумма отсечек</t>
  </si>
  <si>
    <t>Кол-во снятий с этапов</t>
  </si>
  <si>
    <t>Время финиша</t>
  </si>
  <si>
    <t>Результат</t>
  </si>
  <si>
    <t>финиш</t>
  </si>
  <si>
    <t>Примечание</t>
  </si>
  <si>
    <t>Состав команды</t>
  </si>
  <si>
    <t>20 ноября 2005 года</t>
  </si>
  <si>
    <t>Москва, п/п "Битцевский лес"</t>
  </si>
  <si>
    <t>IX Открытое Первенство ЮЗАО г. Москвы  по пешеходному туристскому многоборью "Гонки Четырех"
RACES OF FOUR 2005</t>
  </si>
  <si>
    <t>Лицей № 17 "Птенцы"</t>
  </si>
  <si>
    <t>Лицей № 17 "Гули"</t>
  </si>
  <si>
    <t>Номер</t>
  </si>
  <si>
    <t>Протокол дистанции 2 класса</t>
  </si>
  <si>
    <t>Этап 2. Навесная переправа</t>
  </si>
  <si>
    <t>Этап 3-4. Блок этапов: Спуск и подъем по склону</t>
  </si>
  <si>
    <t>Этап 5. Подъем по склону</t>
  </si>
  <si>
    <t>Этап 6 Переправа по бревну</t>
  </si>
  <si>
    <t>Этап 2. Узлы</t>
  </si>
  <si>
    <t>Этап 3. Переправа по бревну</t>
  </si>
  <si>
    <t>Этап 4. Траверс</t>
  </si>
  <si>
    <t>Этап 5 Спуск по склону</t>
  </si>
  <si>
    <t>Этап 6. Подъем по склону</t>
  </si>
  <si>
    <t>Никипелов Сергей  (б/р ), Тузалин Сергей  (б/р ), 
Романова Ангелина  (б/р ), Нилов Александр  (б/р )</t>
  </si>
  <si>
    <t>% от результата победителя</t>
  </si>
  <si>
    <t>Выполнееный разряд</t>
  </si>
  <si>
    <t>Выполненный разряд</t>
  </si>
  <si>
    <t>сн</t>
  </si>
  <si>
    <t>ДЮЦ "Северный"</t>
  </si>
  <si>
    <t>Моршанск</t>
  </si>
  <si>
    <t>сошли</t>
  </si>
  <si>
    <t xml:space="preserve">Протокол дистанции 1 класса </t>
  </si>
  <si>
    <t>Моршанск - 2</t>
  </si>
  <si>
    <t>РМАТ</t>
  </si>
  <si>
    <t>Квалификационный ранг соревнований</t>
  </si>
  <si>
    <t>Грибанова О.  (2), Аксенов О.  (2), 
Косарев Д.  (2), Селин Д.  (1)</t>
  </si>
  <si>
    <t>Полев Павел  (2), Ефремченко Никита  (2ю ), 
Таронтинова Татьяна  (2), Зайченко Сергей  (2ю)</t>
  </si>
  <si>
    <t>Ольховский Дмитрий  (б.р. ), Фомин Евгенний  (б.р. ), 
Клюнов Иван  (б.р. ), Меркулова Полина  (б.р. )</t>
  </si>
  <si>
    <t>МГАУ</t>
  </si>
  <si>
    <t>Кабанов Глеб  (бр ), Соколовский Алексей  (бр ), 
Чубчев Иван  (бр ), Жеребцова Анастасия  (бр )</t>
  </si>
  <si>
    <t>Зыков Андрей  (бр ), Назаров Климентий  (бр ), 
Перова Анна  (бр ), Горбунова Анна  (бр )</t>
  </si>
  <si>
    <t>школа № 1129</t>
  </si>
  <si>
    <t xml:space="preserve"> Москва</t>
  </si>
  <si>
    <t>Класс дистанции - первый</t>
  </si>
  <si>
    <t>Квалификационный ранг дистанции - 0</t>
  </si>
  <si>
    <t>Главный судья ___________ /Чесноков М.А., сРк, г. Москва/</t>
  </si>
  <si>
    <t>Главный секретарь __________ /Подобед А.В., с1к, Москва/</t>
  </si>
  <si>
    <t>Грибанова О.  (2), Аксенов О. (2), 
Косарев Д.  (2), Селин Д.  (1)</t>
  </si>
  <si>
    <t>Березин Гоша (2), Рыбаков Максим (2), 
Меркулова Олеся (2), Авдошин Сергей (3)</t>
  </si>
  <si>
    <t>2-ю</t>
  </si>
  <si>
    <t>Класс дистанции - второй</t>
  </si>
  <si>
    <t>Абрамов Иван (б/р), Ампилова Екатерина (б/р),  
Мвакасушина Тина (б/р), Моисеенко Анна (б/р)</t>
  </si>
  <si>
    <t>Полякова Татьяна (б/р), Маснечиков Максим (б/р), 
Корнеев Евгений (б/р), Шустова Светлана (б/р)</t>
  </si>
  <si>
    <t>Власова Е катерина (б/р), Чуев Константин (б/р), 
мещерет Борис (б/р), Тамчук Николай (б/р)</t>
  </si>
  <si>
    <t>Стапанова Мария (б/р), Лежнин Илья  (б/р), 
Зверинская Анна  (б/р), Широтов Валера  (б/р)</t>
  </si>
  <si>
    <t>Агапов Михаил (б/р), Кисткин Кирилл (б/р), 
Мосякина Алла (б/р), Мосякин Федор (б/р)</t>
  </si>
  <si>
    <t>Урываев Владимир (б/р), Харьков Владислав (б/р), 
Котов Вадим (б/р), Фазуваева Ксения (б/р)</t>
  </si>
  <si>
    <t>Сияхов А.К.  (2), Кизюков А.Г.  (3), 
Грибов В.А.  (б/р), Мастюкова Н.И.  (б/р)</t>
  </si>
  <si>
    <t>Соколов Денис (б/р), Красовский Станислав (б/р), 
Мещерская Кристина (б/р), Ушаков Илья (б/р)</t>
  </si>
  <si>
    <t xml:space="preserve"> Дедовец Анастасия (б/р), Чватов Артем (б/р), 
Лакхис Эмиль (б/р), Выборнов Александр (б/р).</t>
  </si>
  <si>
    <t>Ивахненков Роман (б/р), Попова  Мария (б/р), 
Итыночный Михаил (б/р), Билалов Денис (б/р)</t>
  </si>
  <si>
    <t>Каляев Евгений (б/р), Степанова Юля  (б/р), 
Каляева Ирина  (б/р), Золина Света  (б/р)</t>
  </si>
  <si>
    <t>Фаттахутдинов Ринат (б/р), Матевосян Артем (б/р), 
Талачева Анна (б/р), Власов Александр (б/р)</t>
  </si>
  <si>
    <t>Уланова Кристина (б/р), Стручков Олег (б/р), 
Стручков Виктор (б/р), Залазкайс Филипп (б/р)</t>
  </si>
  <si>
    <t>Коробкова Галя (б/р), Кузнецов Сергей (б/р), 
Платошкин Алексей (б/р), Фомичев Рауди (б/р)</t>
  </si>
  <si>
    <t>Орловский Николай  (бр ) Дорохин Дима (б/р), 
Кабанов Максим (б/р), Дмитренко Андрей (б/р)</t>
  </si>
  <si>
    <t>Васильев Андрей (КМС), Арвачев Дмитрий (1), Сидоров Юрий (3), Чуракова Елена (б/р)</t>
  </si>
  <si>
    <t>Жемков Андрей (б/р), Трощенков Николай (б/р), Бережной Игорь (б/р), Вишнякова Марина (б/р)</t>
  </si>
  <si>
    <t>Киселев Евгений (б/р), Савельева Ирина (б/р), Контарев Вадим (б/р), Юшин Михаил (б/р)</t>
  </si>
  <si>
    <t>Крылов Николай  (б/р), Окорокова Любовь  (б/р), Шереметьев Александр  (б/р), Копытин Кирилл  (б/р)</t>
  </si>
  <si>
    <t>Шамалов Николай (б/р), Беспалько Александр (б/р), 
Арановский Сергей (б/р), Крылова Евгения (б/р)</t>
  </si>
  <si>
    <t>Янковский Александр (б/р), Билан Александр (б/р), Щедринский Александр (б/р), Титова Мария (б/р)</t>
  </si>
  <si>
    <t>Галеев Максим  (3), Грузина Антонина  (б/р), Князев Саша  (3), Герасимчук Игорь  (3)</t>
  </si>
  <si>
    <t>Жакова Галина  (б/р), Панченко Вера  (б/р), Баскаков Андрей  (б/р), Катаргин Алексей  (б/р)</t>
  </si>
  <si>
    <t>Вороненко Дмитрий  (б/р), Шальнова Татьяна  (б/р), Сержантов Жора  (б/р), Смирнова Ева  (б/р)</t>
  </si>
  <si>
    <t>Федоров Михаил (б/р), Блинова Наталья (б/р), Суворов Павел (б/р), Лукин Петр (б/р)</t>
  </si>
  <si>
    <t>Николаев Николай  (б/р), Зайцев Александр (б/р), Ковалёв Олег Игоревич  (б/р), Николаева Алла (б/р)</t>
  </si>
  <si>
    <t>Луценко Илья (б/р), Семкив Сергей (б/р), Иванов Александр (б/р), Срывкова Мария (б/р)</t>
  </si>
  <si>
    <t>Грибов Денис (б/р), Калинеев Андрей (б/р), Першева Светлана (б/р), Широходжухов Алексей (б/р)</t>
  </si>
  <si>
    <t>Тетерин Николай  (б/р), Ветчинкин Денис  (б/р), Качан Елена  (б/р), Федосов Сергей  (б/р)</t>
  </si>
  <si>
    <t>Степанов Вячеслав (б/р), Науршин Роман (б/р), Кенкович Татьяна  (б/р), Лужкова Ольга  (б/р)</t>
  </si>
  <si>
    <t>Ковальков Дмитрий  (б/р), Брык Роман  (б/р), Алябьева Ирина  (б/р), Стульбо Роман  (б/р)</t>
  </si>
  <si>
    <t>Никитин М  (б/р), Соколов С  (б/р), Пшеничный А  (б/р), Комарова А  (б/р)</t>
  </si>
  <si>
    <t>Краюшкина Олеся  (б/р), Бровко Олег  (б/р), Смирнова Ирина  (б/р), Чирков Михаил  (б/р)</t>
  </si>
  <si>
    <t>Уртенков Антон (2), Емельянова Наталья (3), Жихарев Павел (б/р), Лаферин Иван (б/р)</t>
  </si>
  <si>
    <t>Грохольский Юрий (б/р), Песин Кирилл (б/р), Ильина Евгения (б/р), Сергеевцев Евгений (б/р)</t>
  </si>
  <si>
    <t>Сазонова Виктория  (б/р), Капоров Артем  (б/р), Харченко Игорь  (б/р), Слепченко Наталья  (б/р)</t>
  </si>
  <si>
    <t>Тутуев Игорь  (2ю ), Шишорина Анастасия  (2ю ), Куликов Владимир  (2ю ), Куликов Иван  (б/р)</t>
  </si>
  <si>
    <t>Мартынова Екатерина  (б/р), Мосина Ксения  (3), Суханов Дмитрий  (б/р), Мамай Игорь  (б/р)</t>
  </si>
  <si>
    <t>Сапрыкина Анастасия  (б/р), Крайнова Анна (б/р), Барков Дмитрий  (б/р), Зубов Юрий (б/р)</t>
  </si>
  <si>
    <t>Белкин Артем (3), Акаемова Надежда (3), Демин Алексей  (б/р), Анисимов Константин (2)</t>
  </si>
  <si>
    <t>Тильман Юрий (б/р), Выборнов Александр (б/р), Чернышов Александр (3), Ломаева Татьяна (3)</t>
  </si>
  <si>
    <t>Соколова Наталья (б/р), Панков Влад (б/р), Антушева Ирина (б/р), Сейбанова Елена (б/р)</t>
  </si>
  <si>
    <t>Синюков Евгений  (б/р), Фирсов Александр  (2), Ковалева Мария  (б/р), Забродин Константин  (б/р)</t>
  </si>
  <si>
    <t>Дунина Надежда  (3), Кикоть Ирина  (2), Ветров Никита  (б/р), Мансуров Андрей  (б/р)</t>
  </si>
  <si>
    <t>Маркова Елена  (б/р), Торчагина Евгения  (б/р), Дворяшин Михаил  (б/р), Замалдинов Эрнест  (б/р)</t>
  </si>
  <si>
    <t>Терёхина Ирина  (б/р), Рогожкина Елена  (б/р), Орлик Анна  (б/р), Филатов Михаил  (б/р)</t>
  </si>
  <si>
    <t>Попова Светлана  (б/р), Грошева Светлана  (б/р), Харитошин Кирилл  (б/р), Калашников Кирилл  (б/р)</t>
  </si>
  <si>
    <t>Кожемякин Дмитрий  (б/р), Широких Оксана  (б/р), Федотенко Лидия  (б/р), Гордеев Александр  (б/р)</t>
  </si>
  <si>
    <t>Алимпиева Ирина  (б/р), Губанов Дмитрий  (б/р), Судаков Алексей  (б/р), Накорчевский Михаил  (б/р)</t>
  </si>
  <si>
    <t>Моштаков Сергей (б/р), Уфаев Дмитрий (б/р), Макогон Валерия (б/р), Лазарева Светлана (б/р)</t>
  </si>
  <si>
    <t>Горохов Станислав  (б/р), Гуманицкий Юрий  (б/р), Кононова Виктория  (б/р), Мавлютова Светлана  (б/р)</t>
  </si>
  <si>
    <t>Баскаков Святослав (б/р), Плохов Антон (б/р), 
Блещунова Екатерина (б/р), Арефьев Павел (б/р)</t>
  </si>
  <si>
    <t>Величенков Петр (б/р), Монич Любовь (б/р), Помазова Анна(б/р), степанов Павел (б/р)</t>
  </si>
  <si>
    <t>Понимасова Светлана  (б/р), Лубенец Екатерина  (б/р), Куницин Денис  (б/р), Савельев Егор  (б/р)</t>
  </si>
  <si>
    <t>Легоставе Сергей (б/р), Корнеев Александр (б/р),
Соловьева Елена (б/р), Горшков Максим (б/р)</t>
  </si>
  <si>
    <t>Панфилов Антон (3-ю), Рябчиков Стас (3-ю),
Ломакин Дмитрий (3-ю), Никулина Ирина (3-ю)</t>
  </si>
  <si>
    <t>Прудковский  (б/р), Герасимова  (б/р), 
Лобастов  (б/р), Гуров  (б/р)</t>
  </si>
  <si>
    <t>Буянов Иван  (б/р ), Ерохин Алексей  (б/р ), 
Углова Татьяна  (б/р ), Царев Илья  (б/р )</t>
  </si>
  <si>
    <t>Ермаков Петр  (б/р ), Тимина Ольга  (б/р ), 
Савосин Александр  (б/р ), Зубков Максим  (б/р )</t>
  </si>
  <si>
    <t>Должанский Алексей (3), Рыбалов Никита (б/р),
Ведешев Вадим (3), Малаенко Инна (3)</t>
  </si>
  <si>
    <t>Баджиева Я.Э.  (2), Зализняк О.И.  (2), 
Ферапонтов М.Е.  (2), Нарубин Е.М.  (2)</t>
  </si>
  <si>
    <t>Леонова Мария (2), Панкова Анна (2), 
Плинатус Артем (2), Шакрыл Сергей (3)</t>
  </si>
  <si>
    <t>Тамбовская обл.</t>
  </si>
  <si>
    <t>Захаров Анатолий  (б/р), Мартьянов Клементий (б/р),
Безенкова Надежда (б/р), Тарасенко Александр (б/р)</t>
  </si>
  <si>
    <t>Корнева Е.Н.  (3), Цибульский С.В.  (3), 
Тараканова Д.Н.  (1), Чалых Б.Б  (1)</t>
  </si>
  <si>
    <t>Чистякова  (б/р), Федин  (б/р), 
Поляков  (б/р), Конопатов  (б/р)</t>
  </si>
  <si>
    <t>Лоцманов М  (б/р), Прийменко Т.В  (б/р), 
Вагин А. С.  (б/р), Камагаев С. А  (б/р)</t>
  </si>
  <si>
    <t>Лунев А. А.  (2), Барабанов С. А  (б/р), 
Кылысова Е.  (б/р), Самокотин А. Ю  (2)</t>
  </si>
  <si>
    <t>Тарасов Александр (3), Иванов Никита (3),
Ершова Наталья (3), Павлей Марина (б/р)</t>
  </si>
  <si>
    <t>Барановская Мария (2), Стрекалов Николай (2), .
Трощенков Максим (3), Ильин Василий (3).</t>
  </si>
  <si>
    <t>Лещук Миша  (б/р), Москалев Сергей  (б/р), 
Мищенко Надя  (б/р), Князев Сергей  (3)</t>
  </si>
  <si>
    <t>Дмитриев Михаил  (б/р), Чепкасов Иван  (2), 
Вежнина Мария  (3), Бурмистров Степан  (б/р)</t>
  </si>
  <si>
    <t>Кардашев С.А  (б/р), Бугайцов Н.И.  (б/р), 
Петухов Д.М.  (б/р), Карасева М.Ю  (б/р)</t>
  </si>
  <si>
    <t>Сегивко Александр (б/р), Чертова Анна (б/р), Гришина Ирина (б/р), Косых Максим (б/р)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</si>
</sst>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  <numFmt numFmtId="166" formatCode="0.0%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5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45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45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3" fillId="0" borderId="12" xfId="0" applyNumberFormat="1" applyFont="1" applyFill="1" applyBorder="1" applyAlignment="1">
      <alignment horizontal="center" textRotation="90" wrapText="1"/>
    </xf>
    <xf numFmtId="21" fontId="2" fillId="0" borderId="9" xfId="0" applyNumberFormat="1" applyFont="1" applyFill="1" applyBorder="1" applyAlignment="1">
      <alignment horizontal="center" wrapText="1"/>
    </xf>
    <xf numFmtId="21" fontId="2" fillId="0" borderId="5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textRotation="90" wrapText="1"/>
    </xf>
    <xf numFmtId="0" fontId="0" fillId="0" borderId="11" xfId="0" applyFont="1" applyBorder="1" applyAlignment="1">
      <alignment textRotation="90"/>
    </xf>
    <xf numFmtId="0" fontId="0" fillId="0" borderId="7" xfId="0" applyBorder="1" applyAlignment="1">
      <alignment/>
    </xf>
    <xf numFmtId="45" fontId="0" fillId="0" borderId="9" xfId="0" applyNumberFormat="1" applyBorder="1" applyAlignment="1">
      <alignment/>
    </xf>
    <xf numFmtId="0" fontId="0" fillId="0" borderId="1" xfId="0" applyBorder="1" applyAlignment="1">
      <alignment/>
    </xf>
    <xf numFmtId="45" fontId="0" fillId="0" borderId="5" xfId="0" applyNumberFormat="1" applyBorder="1" applyAlignment="1">
      <alignment/>
    </xf>
    <xf numFmtId="45" fontId="0" fillId="0" borderId="6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textRotation="90" wrapText="1"/>
    </xf>
    <xf numFmtId="164" fontId="0" fillId="0" borderId="0" xfId="0" applyNumberFormat="1" applyFont="1" applyAlignment="1">
      <alignment/>
    </xf>
    <xf numFmtId="0" fontId="2" fillId="0" borderId="2" xfId="0" applyFont="1" applyBorder="1" applyAlignment="1">
      <alignment wrapText="1" shrinkToFit="1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 shrinkToFit="1"/>
    </xf>
    <xf numFmtId="0" fontId="0" fillId="0" borderId="2" xfId="0" applyFont="1" applyBorder="1" applyAlignment="1">
      <alignment horizontal="left" wrapText="1" shrinkToFit="1"/>
    </xf>
    <xf numFmtId="0" fontId="0" fillId="0" borderId="8" xfId="0" applyFont="1" applyBorder="1" applyAlignment="1">
      <alignment/>
    </xf>
    <xf numFmtId="0" fontId="0" fillId="0" borderId="11" xfId="0" applyFont="1" applyFill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20" fontId="2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164" fontId="3" fillId="0" borderId="18" xfId="0" applyNumberFormat="1" applyFont="1" applyFill="1" applyBorder="1" applyAlignment="1">
      <alignment horizontal="center" textRotation="90" wrapText="1"/>
    </xf>
    <xf numFmtId="0" fontId="3" fillId="0" borderId="19" xfId="0" applyFont="1" applyFill="1" applyBorder="1" applyAlignment="1">
      <alignment horizontal="center" textRotation="90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1" fontId="2" fillId="0" borderId="22" xfId="0" applyNumberFormat="1" applyFont="1" applyFill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0" fontId="3" fillId="0" borderId="16" xfId="0" applyFont="1" applyFill="1" applyBorder="1" applyAlignment="1">
      <alignment horizontal="center" textRotation="90" wrapText="1"/>
    </xf>
    <xf numFmtId="164" fontId="0" fillId="0" borderId="17" xfId="0" applyNumberFormat="1" applyBorder="1" applyAlignment="1">
      <alignment/>
    </xf>
    <xf numFmtId="0" fontId="0" fillId="0" borderId="21" xfId="0" applyFont="1" applyBorder="1" applyAlignment="1">
      <alignment horizontal="center" wrapText="1"/>
    </xf>
    <xf numFmtId="45" fontId="0" fillId="0" borderId="3" xfId="0" applyNumberFormat="1" applyBorder="1" applyAlignment="1">
      <alignment/>
    </xf>
    <xf numFmtId="45" fontId="0" fillId="0" borderId="2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8" xfId="0" applyFill="1" applyBorder="1" applyAlignment="1">
      <alignment wrapText="1"/>
    </xf>
    <xf numFmtId="0" fontId="0" fillId="0" borderId="23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21" fontId="0" fillId="0" borderId="2" xfId="0" applyNumberFormat="1" applyBorder="1" applyAlignment="1">
      <alignment/>
    </xf>
    <xf numFmtId="0" fontId="2" fillId="0" borderId="2" xfId="0" applyFont="1" applyFill="1" applyBorder="1" applyAlignment="1">
      <alignment wrapText="1" shrinkToFit="1"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 shrinkToFit="1"/>
    </xf>
    <xf numFmtId="0" fontId="0" fillId="0" borderId="17" xfId="0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 vertical="center"/>
    </xf>
    <xf numFmtId="21" fontId="2" fillId="0" borderId="24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5" fontId="0" fillId="0" borderId="26" xfId="0" applyNumberFormat="1" applyBorder="1" applyAlignment="1">
      <alignment/>
    </xf>
    <xf numFmtId="45" fontId="0" fillId="0" borderId="24" xfId="0" applyNumberFormat="1" applyBorder="1" applyAlignment="1">
      <alignment/>
    </xf>
    <xf numFmtId="10" fontId="0" fillId="0" borderId="0" xfId="17" applyNumberFormat="1" applyAlignment="1">
      <alignment/>
    </xf>
    <xf numFmtId="10" fontId="3" fillId="0" borderId="16" xfId="17" applyNumberFormat="1" applyFont="1" applyFill="1" applyBorder="1" applyAlignment="1">
      <alignment horizontal="center" textRotation="90" wrapText="1"/>
    </xf>
    <xf numFmtId="10" fontId="0" fillId="0" borderId="23" xfId="17" applyNumberForma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/>
    </xf>
    <xf numFmtId="10" fontId="0" fillId="0" borderId="17" xfId="17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17" xfId="0" applyNumberFormat="1" applyBorder="1" applyAlignment="1">
      <alignment/>
    </xf>
    <xf numFmtId="10" fontId="0" fillId="0" borderId="0" xfId="17" applyNumberFormat="1" applyAlignment="1">
      <alignment/>
    </xf>
    <xf numFmtId="0" fontId="3" fillId="0" borderId="3" xfId="0" applyFont="1" applyBorder="1" applyAlignment="1">
      <alignment horizontal="left" wrapText="1"/>
    </xf>
    <xf numFmtId="10" fontId="0" fillId="0" borderId="23" xfId="17" applyNumberForma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left" wrapText="1"/>
    </xf>
    <xf numFmtId="10" fontId="0" fillId="0" borderId="17" xfId="17" applyNumberFormat="1" applyBorder="1" applyAlignment="1">
      <alignment/>
    </xf>
    <xf numFmtId="0" fontId="0" fillId="0" borderId="0" xfId="0" applyNumberFormat="1" applyFont="1" applyAlignment="1">
      <alignment/>
    </xf>
    <xf numFmtId="0" fontId="2" fillId="0" borderId="3" xfId="0" applyFont="1" applyBorder="1" applyAlignment="1">
      <alignment wrapText="1" shrinkToFit="1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 shrinkToFit="1"/>
    </xf>
    <xf numFmtId="0" fontId="0" fillId="0" borderId="20" xfId="0" applyFont="1" applyBorder="1" applyAlignment="1">
      <alignment horizontal="center"/>
    </xf>
    <xf numFmtId="20" fontId="2" fillId="0" borderId="21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" xfId="0" applyNumberFormat="1" applyBorder="1" applyAlignment="1">
      <alignment/>
    </xf>
    <xf numFmtId="10" fontId="0" fillId="0" borderId="20" xfId="17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8" xfId="0" applyBorder="1" applyAlignment="1">
      <alignment horizontal="center" wrapText="1"/>
    </xf>
    <xf numFmtId="0" fontId="2" fillId="0" borderId="4" xfId="0" applyFont="1" applyBorder="1" applyAlignment="1">
      <alignment wrapText="1" shrinkToFit="1"/>
    </xf>
    <xf numFmtId="0" fontId="2" fillId="0" borderId="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 shrinkToFit="1"/>
    </xf>
    <xf numFmtId="0" fontId="0" fillId="0" borderId="29" xfId="0" applyFont="1" applyBorder="1" applyAlignment="1">
      <alignment horizontal="center"/>
    </xf>
    <xf numFmtId="20" fontId="2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0" fontId="0" fillId="0" borderId="29" xfId="17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2" borderId="1" xfId="0" applyFill="1" applyBorder="1" applyAlignment="1">
      <alignment horizontal="center" wrapText="1"/>
    </xf>
    <xf numFmtId="0" fontId="2" fillId="2" borderId="2" xfId="0" applyFont="1" applyFill="1" applyBorder="1" applyAlignment="1">
      <alignment wrapText="1" shrinkToFit="1"/>
    </xf>
    <xf numFmtId="0" fontId="2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 shrinkToFit="1"/>
    </xf>
    <xf numFmtId="0" fontId="0" fillId="2" borderId="17" xfId="0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 vertical="center"/>
    </xf>
    <xf numFmtId="21" fontId="2" fillId="2" borderId="5" xfId="0" applyNumberFormat="1" applyFont="1" applyFill="1" applyBorder="1" applyAlignment="1">
      <alignment horizontal="center" wrapText="1"/>
    </xf>
    <xf numFmtId="0" fontId="0" fillId="2" borderId="15" xfId="0" applyFill="1" applyBorder="1" applyAlignment="1">
      <alignment/>
    </xf>
    <xf numFmtId="0" fontId="0" fillId="2" borderId="2" xfId="0" applyFill="1" applyBorder="1" applyAlignment="1">
      <alignment/>
    </xf>
    <xf numFmtId="45" fontId="0" fillId="2" borderId="2" xfId="0" applyNumberFormat="1" applyFill="1" applyBorder="1" applyAlignment="1">
      <alignment/>
    </xf>
    <xf numFmtId="45" fontId="0" fillId="2" borderId="5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0" fontId="0" fillId="2" borderId="23" xfId="17" applyNumberFormat="1" applyFill="1" applyBorder="1" applyAlignment="1">
      <alignment/>
    </xf>
    <xf numFmtId="0" fontId="0" fillId="2" borderId="17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10" fontId="0" fillId="2" borderId="17" xfId="17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10" fontId="0" fillId="2" borderId="23" xfId="17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SheetLayoutView="75" workbookViewId="0" topLeftCell="A10">
      <selection activeCell="P17" sqref="P17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17.75390625" style="0" customWidth="1"/>
    <col min="4" max="4" width="4.875" style="0" customWidth="1"/>
    <col min="5" max="5" width="41.00390625" style="0" customWidth="1"/>
    <col min="6" max="6" width="4.875" style="0" customWidth="1"/>
    <col min="7" max="7" width="7.00390625" style="43" customWidth="1"/>
    <col min="8" max="8" width="8.875" style="0" customWidth="1"/>
    <col min="9" max="9" width="4.00390625" style="0" customWidth="1"/>
    <col min="10" max="10" width="3.875" style="0" customWidth="1"/>
    <col min="11" max="11" width="5.625" style="0" hidden="1" customWidth="1"/>
    <col min="12" max="12" width="6.00390625" style="0" customWidth="1"/>
    <col min="13" max="13" width="5.625" style="0" hidden="1" customWidth="1"/>
    <col min="14" max="14" width="4.875" style="0" customWidth="1"/>
    <col min="15" max="15" width="6.00390625" style="0" hidden="1" customWidth="1"/>
    <col min="16" max="16" width="4.875" style="0" customWidth="1"/>
    <col min="17" max="17" width="5.625" style="0" hidden="1" customWidth="1"/>
    <col min="18" max="18" width="3.125" style="0" customWidth="1"/>
    <col min="19" max="19" width="5.625" style="0" hidden="1" customWidth="1"/>
    <col min="20" max="20" width="5.125" style="0" hidden="1" customWidth="1"/>
    <col min="21" max="21" width="5.625" style="0" hidden="1" customWidth="1"/>
    <col min="22" max="22" width="3.75390625" style="0" customWidth="1"/>
    <col min="23" max="23" width="6.375" style="0" bestFit="1" customWidth="1"/>
    <col min="24" max="24" width="4.75390625" style="0" hidden="1" customWidth="1"/>
    <col min="25" max="25" width="8.125" style="0" customWidth="1"/>
    <col min="26" max="26" width="8.25390625" style="100" customWidth="1"/>
    <col min="27" max="27" width="5.875" style="0" customWidth="1"/>
    <col min="28" max="28" width="4.875" style="0" customWidth="1"/>
  </cols>
  <sheetData>
    <row r="1" spans="1:28" ht="29.25" customHeight="1">
      <c r="A1" s="158" t="s">
        <v>162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15.75">
      <c r="A2" s="159" t="s">
        <v>184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28" ht="16.5" thickBot="1">
      <c r="A4" t="s">
        <v>160</v>
      </c>
      <c r="B4" s="1"/>
      <c r="C4" s="1"/>
      <c r="D4" s="1"/>
      <c r="E4" s="1"/>
      <c r="F4" s="1"/>
      <c r="G4" s="1"/>
      <c r="H4" s="1"/>
      <c r="AB4" s="41" t="s">
        <v>161</v>
      </c>
    </row>
    <row r="5" spans="1:28" ht="122.25" customHeight="1" thickBot="1">
      <c r="A5" s="24" t="s">
        <v>4</v>
      </c>
      <c r="B5" s="25" t="s">
        <v>5</v>
      </c>
      <c r="C5" s="25" t="s">
        <v>6</v>
      </c>
      <c r="D5" s="26" t="s">
        <v>165</v>
      </c>
      <c r="E5" s="25" t="s">
        <v>159</v>
      </c>
      <c r="F5" s="27" t="s">
        <v>8</v>
      </c>
      <c r="G5" s="59" t="s">
        <v>9</v>
      </c>
      <c r="H5" s="60" t="s">
        <v>155</v>
      </c>
      <c r="I5" s="34" t="s">
        <v>152</v>
      </c>
      <c r="J5" s="22" t="s">
        <v>171</v>
      </c>
      <c r="K5" s="42" t="s">
        <v>151</v>
      </c>
      <c r="L5" s="22" t="s">
        <v>172</v>
      </c>
      <c r="M5" s="42" t="s">
        <v>151</v>
      </c>
      <c r="N5" s="22" t="s">
        <v>173</v>
      </c>
      <c r="O5" s="42" t="s">
        <v>151</v>
      </c>
      <c r="P5" s="22" t="s">
        <v>174</v>
      </c>
      <c r="Q5" s="42" t="s">
        <v>151</v>
      </c>
      <c r="R5" s="22" t="s">
        <v>175</v>
      </c>
      <c r="S5" s="42" t="s">
        <v>151</v>
      </c>
      <c r="T5" s="22"/>
      <c r="U5" s="35"/>
      <c r="V5" s="34" t="s">
        <v>154</v>
      </c>
      <c r="W5" s="22" t="s">
        <v>153</v>
      </c>
      <c r="X5" s="22" t="s">
        <v>157</v>
      </c>
      <c r="Y5" s="22" t="s">
        <v>156</v>
      </c>
      <c r="Z5" s="91" t="s">
        <v>177</v>
      </c>
      <c r="AA5" s="66" t="s">
        <v>178</v>
      </c>
      <c r="AB5" s="23" t="s">
        <v>158</v>
      </c>
    </row>
    <row r="6" spans="1:28" ht="30" customHeight="1">
      <c r="A6" s="15">
        <v>1</v>
      </c>
      <c r="B6" s="57" t="s">
        <v>146</v>
      </c>
      <c r="C6" s="58" t="s">
        <v>10</v>
      </c>
      <c r="D6" s="6">
        <v>116</v>
      </c>
      <c r="E6" s="101" t="s">
        <v>190</v>
      </c>
      <c r="F6" s="61">
        <v>0</v>
      </c>
      <c r="G6" s="63">
        <v>0.42708333333334</v>
      </c>
      <c r="H6" s="64">
        <v>0.45675925925925925</v>
      </c>
      <c r="I6" s="29">
        <v>0</v>
      </c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37"/>
      <c r="V6" s="36">
        <f>K39961+COUNTIF(I6:U6,"сн")</f>
        <v>0</v>
      </c>
      <c r="W6" s="18">
        <f aca="true" t="shared" si="0" ref="W6:W24">SUM(K6,M6,O6,Q6,S6,U6)</f>
        <v>0</v>
      </c>
      <c r="X6" s="19">
        <f aca="true" t="shared" si="1" ref="X6:X24">IF(H6&lt;G6,0,1)</f>
        <v>1</v>
      </c>
      <c r="Y6" s="20">
        <f aca="true" t="shared" si="2" ref="Y6:Y23">IF(H6&lt;G6,"не фин.",H6-G6-W6)</f>
        <v>0.029675925925919278</v>
      </c>
      <c r="Z6" s="102">
        <f aca="true" t="shared" si="3" ref="Z6:Z15">Y6/$Y$6</f>
        <v>1</v>
      </c>
      <c r="AA6" s="98">
        <v>3</v>
      </c>
      <c r="AB6" s="21"/>
    </row>
    <row r="7" spans="1:28" ht="22.5">
      <c r="A7" s="2">
        <v>2</v>
      </c>
      <c r="B7" s="56" t="s">
        <v>143</v>
      </c>
      <c r="C7" s="4" t="s">
        <v>144</v>
      </c>
      <c r="D7" s="7">
        <v>114</v>
      </c>
      <c r="E7" s="93" t="s">
        <v>204</v>
      </c>
      <c r="F7" s="62">
        <v>0</v>
      </c>
      <c r="G7" s="65">
        <v>0.420138888888895</v>
      </c>
      <c r="H7" s="33">
        <v>0.4577777777777778</v>
      </c>
      <c r="I7" s="30">
        <v>0</v>
      </c>
      <c r="J7" s="7"/>
      <c r="K7" s="9"/>
      <c r="L7" s="7"/>
      <c r="M7" s="9"/>
      <c r="N7" s="7"/>
      <c r="O7" s="9"/>
      <c r="P7" s="7"/>
      <c r="Q7" s="9"/>
      <c r="R7" s="7"/>
      <c r="S7" s="9"/>
      <c r="T7" s="7"/>
      <c r="U7" s="39"/>
      <c r="V7" s="38">
        <f>K39962+COUNTIF(I7:U7,"сн")</f>
        <v>0</v>
      </c>
      <c r="W7" s="9">
        <f t="shared" si="0"/>
        <v>0</v>
      </c>
      <c r="X7" s="10">
        <f t="shared" si="1"/>
        <v>1</v>
      </c>
      <c r="Y7" s="11">
        <f t="shared" si="2"/>
        <v>0.03763888888888278</v>
      </c>
      <c r="Z7" s="102">
        <f t="shared" si="3"/>
        <v>1.2683307332294076</v>
      </c>
      <c r="AA7" s="67"/>
      <c r="AB7" s="12"/>
    </row>
    <row r="8" spans="1:28" ht="22.5">
      <c r="A8" s="15">
        <v>3</v>
      </c>
      <c r="B8" s="56" t="s">
        <v>191</v>
      </c>
      <c r="C8" s="4" t="s">
        <v>10</v>
      </c>
      <c r="D8" s="7">
        <v>102</v>
      </c>
      <c r="E8" s="103" t="s">
        <v>205</v>
      </c>
      <c r="F8" s="62">
        <v>0</v>
      </c>
      <c r="G8" s="65">
        <v>0.4777777777777778</v>
      </c>
      <c r="H8" s="33">
        <v>0.5171296296296296</v>
      </c>
      <c r="I8" s="30">
        <v>0</v>
      </c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39"/>
      <c r="V8" s="38">
        <f>K39964+COUNTIF(I8:U8,"сн")</f>
        <v>0</v>
      </c>
      <c r="W8" s="9">
        <f t="shared" si="0"/>
        <v>0</v>
      </c>
      <c r="X8" s="10">
        <f t="shared" si="1"/>
        <v>1</v>
      </c>
      <c r="Y8" s="11">
        <f t="shared" si="2"/>
        <v>0.039351851851851805</v>
      </c>
      <c r="Z8" s="102">
        <f t="shared" si="3"/>
        <v>1.3260530421219803</v>
      </c>
      <c r="AA8" s="67"/>
      <c r="AB8" s="12"/>
    </row>
    <row r="9" spans="1:28" ht="24.75" customHeight="1">
      <c r="A9" s="2">
        <v>4</v>
      </c>
      <c r="B9" s="4" t="s">
        <v>148</v>
      </c>
      <c r="C9" s="4" t="s">
        <v>102</v>
      </c>
      <c r="D9" s="7">
        <v>120</v>
      </c>
      <c r="E9" s="93" t="s">
        <v>206</v>
      </c>
      <c r="F9" s="62">
        <v>0</v>
      </c>
      <c r="G9" s="65">
        <v>0.440972222222231</v>
      </c>
      <c r="H9" s="33">
        <v>0.48178240740740735</v>
      </c>
      <c r="I9" s="30">
        <v>0</v>
      </c>
      <c r="J9" s="7"/>
      <c r="K9" s="9"/>
      <c r="L9" s="7"/>
      <c r="M9" s="9"/>
      <c r="N9" s="7"/>
      <c r="O9" s="9"/>
      <c r="P9" s="7"/>
      <c r="Q9" s="9"/>
      <c r="R9" s="7"/>
      <c r="S9" s="9"/>
      <c r="T9" s="7"/>
      <c r="U9" s="39"/>
      <c r="V9" s="38">
        <f>K39954+COUNTIF(I9:U9,"сн")</f>
        <v>0</v>
      </c>
      <c r="W9" s="9">
        <f t="shared" si="0"/>
        <v>0</v>
      </c>
      <c r="X9" s="10">
        <f t="shared" si="1"/>
        <v>1</v>
      </c>
      <c r="Y9" s="11">
        <f t="shared" si="2"/>
        <v>0.04081018518517637</v>
      </c>
      <c r="Z9" s="102">
        <f t="shared" si="3"/>
        <v>1.3751950078003232</v>
      </c>
      <c r="AA9" s="67"/>
      <c r="AB9" s="12"/>
    </row>
    <row r="10" spans="1:28" ht="22.5">
      <c r="A10" s="15">
        <v>5</v>
      </c>
      <c r="B10" s="56" t="s">
        <v>142</v>
      </c>
      <c r="C10" s="4" t="s">
        <v>43</v>
      </c>
      <c r="D10" s="7">
        <v>112</v>
      </c>
      <c r="E10" s="93" t="s">
        <v>207</v>
      </c>
      <c r="F10" s="62">
        <v>0</v>
      </c>
      <c r="G10" s="65">
        <v>0.413194444444449</v>
      </c>
      <c r="H10" s="33">
        <v>0.45489583333333333</v>
      </c>
      <c r="I10" s="30">
        <v>0</v>
      </c>
      <c r="J10" s="7"/>
      <c r="K10" s="9"/>
      <c r="L10" s="7"/>
      <c r="M10" s="9"/>
      <c r="N10" s="7"/>
      <c r="O10" s="9"/>
      <c r="P10" s="7"/>
      <c r="Q10" s="9"/>
      <c r="R10" s="7"/>
      <c r="S10" s="9"/>
      <c r="T10" s="7"/>
      <c r="U10" s="39"/>
      <c r="V10" s="38">
        <f>K39967+COUNTIF(I10:U10,"сн")</f>
        <v>0</v>
      </c>
      <c r="W10" s="9">
        <f t="shared" si="0"/>
        <v>0</v>
      </c>
      <c r="X10" s="10">
        <f t="shared" si="1"/>
        <v>1</v>
      </c>
      <c r="Y10" s="11">
        <f t="shared" si="2"/>
        <v>0.041701388888884305</v>
      </c>
      <c r="Z10" s="102">
        <f t="shared" si="3"/>
        <v>1.4052262090485224</v>
      </c>
      <c r="AA10" s="67"/>
      <c r="AB10" s="12"/>
    </row>
    <row r="11" spans="1:28" ht="25.5">
      <c r="A11" s="2">
        <v>6</v>
      </c>
      <c r="B11" s="4" t="s">
        <v>147</v>
      </c>
      <c r="C11" s="4" t="s">
        <v>13</v>
      </c>
      <c r="D11" s="7">
        <v>118</v>
      </c>
      <c r="E11" s="49" t="s">
        <v>208</v>
      </c>
      <c r="F11" s="62">
        <v>0</v>
      </c>
      <c r="G11" s="65">
        <v>0.434027777777786</v>
      </c>
      <c r="H11" s="33">
        <v>0.4767361111111111</v>
      </c>
      <c r="I11" s="30">
        <v>0</v>
      </c>
      <c r="J11" s="7"/>
      <c r="K11" s="9"/>
      <c r="L11" s="7"/>
      <c r="M11" s="9"/>
      <c r="N11" s="7"/>
      <c r="O11" s="9"/>
      <c r="P11" s="7"/>
      <c r="Q11" s="9"/>
      <c r="R11" s="7"/>
      <c r="S11" s="9"/>
      <c r="T11" s="7"/>
      <c r="U11" s="39"/>
      <c r="V11" s="38">
        <f>K39967+COUNTIF(I11:U11,"сн")</f>
        <v>0</v>
      </c>
      <c r="W11" s="9">
        <f t="shared" si="0"/>
        <v>0</v>
      </c>
      <c r="X11" s="10">
        <f t="shared" si="1"/>
        <v>1</v>
      </c>
      <c r="Y11" s="11">
        <f t="shared" si="2"/>
        <v>0.04270833333332508</v>
      </c>
      <c r="Z11" s="102">
        <f t="shared" si="3"/>
        <v>1.4391575663026963</v>
      </c>
      <c r="AA11" s="67"/>
      <c r="AB11" s="12"/>
    </row>
    <row r="12" spans="1:28" ht="22.5">
      <c r="A12" s="15">
        <v>7</v>
      </c>
      <c r="B12" s="56" t="s">
        <v>136</v>
      </c>
      <c r="C12" s="4" t="s">
        <v>102</v>
      </c>
      <c r="D12" s="7">
        <v>104</v>
      </c>
      <c r="E12" s="93" t="s">
        <v>209</v>
      </c>
      <c r="F12" s="62">
        <v>0</v>
      </c>
      <c r="G12" s="65">
        <v>0.3854166666666667</v>
      </c>
      <c r="H12" s="33">
        <v>0.43009259259259264</v>
      </c>
      <c r="I12" s="30"/>
      <c r="J12" s="7"/>
      <c r="K12" s="9"/>
      <c r="L12" s="7"/>
      <c r="M12" s="9"/>
      <c r="N12" s="7"/>
      <c r="O12" s="9"/>
      <c r="P12" s="7"/>
      <c r="Q12" s="9"/>
      <c r="R12" s="7"/>
      <c r="S12" s="9"/>
      <c r="T12" s="7"/>
      <c r="U12" s="39"/>
      <c r="V12" s="38">
        <f>K39968+COUNTIF(I12:U12,"сн")</f>
        <v>0</v>
      </c>
      <c r="W12" s="9">
        <f t="shared" si="0"/>
        <v>0</v>
      </c>
      <c r="X12" s="10">
        <f t="shared" si="1"/>
        <v>1</v>
      </c>
      <c r="Y12" s="11">
        <f t="shared" si="2"/>
        <v>0.04467592592592595</v>
      </c>
      <c r="Z12" s="102">
        <f t="shared" si="3"/>
        <v>1.5054602184090744</v>
      </c>
      <c r="AA12" s="67"/>
      <c r="AB12" s="12"/>
    </row>
    <row r="13" spans="1:28" ht="25.5">
      <c r="A13" s="2">
        <v>8</v>
      </c>
      <c r="B13" s="56" t="s">
        <v>145</v>
      </c>
      <c r="C13" s="4" t="s">
        <v>132</v>
      </c>
      <c r="D13" s="7">
        <v>115</v>
      </c>
      <c r="E13" s="93" t="s">
        <v>176</v>
      </c>
      <c r="F13" s="62">
        <v>0</v>
      </c>
      <c r="G13" s="65">
        <v>0.423611111111117</v>
      </c>
      <c r="H13" s="33">
        <v>0.4770138888888889</v>
      </c>
      <c r="I13" s="30">
        <v>0</v>
      </c>
      <c r="J13" s="7"/>
      <c r="K13" s="9"/>
      <c r="L13" s="7"/>
      <c r="M13" s="9"/>
      <c r="N13" s="7"/>
      <c r="O13" s="9"/>
      <c r="P13" s="7"/>
      <c r="Q13" s="9"/>
      <c r="R13" s="7"/>
      <c r="S13" s="9"/>
      <c r="T13" s="7"/>
      <c r="U13" s="39"/>
      <c r="V13" s="38">
        <f>K39968+COUNTIF(I13:U13,"сн")</f>
        <v>0</v>
      </c>
      <c r="W13" s="9">
        <f t="shared" si="0"/>
        <v>0</v>
      </c>
      <c r="X13" s="10">
        <f t="shared" si="1"/>
        <v>1</v>
      </c>
      <c r="Y13" s="11">
        <f t="shared" si="2"/>
        <v>0.053402777777771915</v>
      </c>
      <c r="Z13" s="102">
        <f t="shared" si="3"/>
        <v>1.7995319812794568</v>
      </c>
      <c r="AA13" s="67"/>
      <c r="AB13" s="12"/>
    </row>
    <row r="14" spans="1:28" ht="26.25" customHeight="1">
      <c r="A14" s="15">
        <v>9</v>
      </c>
      <c r="B14" s="56" t="s">
        <v>138</v>
      </c>
      <c r="C14" s="4" t="s">
        <v>10</v>
      </c>
      <c r="D14" s="7">
        <v>106</v>
      </c>
      <c r="E14" s="93" t="s">
        <v>192</v>
      </c>
      <c r="F14" s="62">
        <v>0</v>
      </c>
      <c r="G14" s="65">
        <v>0.392361111111111</v>
      </c>
      <c r="H14" s="33">
        <v>0.4479166666666667</v>
      </c>
      <c r="I14" s="30">
        <v>0</v>
      </c>
      <c r="J14" s="7"/>
      <c r="K14" s="9"/>
      <c r="L14" s="7"/>
      <c r="M14" s="9"/>
      <c r="N14" s="7"/>
      <c r="O14" s="9"/>
      <c r="P14" s="7"/>
      <c r="Q14" s="9"/>
      <c r="R14" s="7"/>
      <c r="S14" s="9"/>
      <c r="T14" s="7"/>
      <c r="U14" s="39"/>
      <c r="V14" s="38">
        <f>K39970+COUNTIF(I14:U14,"сн")</f>
        <v>0</v>
      </c>
      <c r="W14" s="9">
        <f t="shared" si="0"/>
        <v>0</v>
      </c>
      <c r="X14" s="10">
        <f t="shared" si="1"/>
        <v>1</v>
      </c>
      <c r="Y14" s="11">
        <f t="shared" si="2"/>
        <v>0.05555555555555569</v>
      </c>
      <c r="Z14" s="102">
        <f t="shared" si="3"/>
        <v>1.8720748829957439</v>
      </c>
      <c r="AA14" s="67"/>
      <c r="AB14" s="12"/>
    </row>
    <row r="15" spans="1:28" s="149" customFormat="1" ht="22.5">
      <c r="A15" s="131">
        <v>10</v>
      </c>
      <c r="B15" s="151" t="s">
        <v>135</v>
      </c>
      <c r="C15" s="151" t="s">
        <v>10</v>
      </c>
      <c r="D15" s="141">
        <v>101</v>
      </c>
      <c r="E15" s="152" t="s">
        <v>210</v>
      </c>
      <c r="F15" s="153">
        <v>4</v>
      </c>
      <c r="G15" s="154">
        <v>0.375</v>
      </c>
      <c r="H15" s="139">
        <v>0.43135416666666665</v>
      </c>
      <c r="I15" s="140">
        <v>0</v>
      </c>
      <c r="J15" s="141"/>
      <c r="K15" s="142"/>
      <c r="L15" s="141"/>
      <c r="M15" s="142"/>
      <c r="N15" s="141"/>
      <c r="O15" s="142"/>
      <c r="P15" s="141"/>
      <c r="Q15" s="142"/>
      <c r="R15" s="141"/>
      <c r="S15" s="142"/>
      <c r="T15" s="141"/>
      <c r="U15" s="143"/>
      <c r="V15" s="155">
        <f>K39967+COUNTIF(I15:U15,"сн")</f>
        <v>0</v>
      </c>
      <c r="W15" s="142">
        <f t="shared" si="0"/>
        <v>0</v>
      </c>
      <c r="X15" s="144">
        <f t="shared" si="1"/>
        <v>1</v>
      </c>
      <c r="Y15" s="145">
        <f t="shared" si="2"/>
        <v>0.05635416666666665</v>
      </c>
      <c r="Z15" s="156">
        <f t="shared" si="3"/>
        <v>1.8989859594388023</v>
      </c>
      <c r="AA15" s="157"/>
      <c r="AB15" s="148"/>
    </row>
    <row r="16" spans="1:28" ht="22.5">
      <c r="A16" s="15">
        <v>11</v>
      </c>
      <c r="B16" s="56" t="s">
        <v>181</v>
      </c>
      <c r="C16" s="4" t="s">
        <v>10</v>
      </c>
      <c r="D16" s="7">
        <v>107</v>
      </c>
      <c r="E16" s="93" t="s">
        <v>211</v>
      </c>
      <c r="F16" s="62">
        <v>0</v>
      </c>
      <c r="G16" s="65">
        <v>0.43402777777777773</v>
      </c>
      <c r="H16" s="33">
        <v>0.5078472222222222</v>
      </c>
      <c r="I16" s="30"/>
      <c r="J16" s="7"/>
      <c r="K16" s="9"/>
      <c r="L16" s="7"/>
      <c r="M16" s="9"/>
      <c r="N16" s="7"/>
      <c r="O16" s="9"/>
      <c r="P16" s="7"/>
      <c r="Q16" s="9"/>
      <c r="R16" s="7"/>
      <c r="S16" s="9"/>
      <c r="T16" s="7"/>
      <c r="U16" s="39"/>
      <c r="V16" s="38">
        <f>K39972+COUNTIF(I16:U16,"сн")</f>
        <v>0</v>
      </c>
      <c r="W16" s="9">
        <f t="shared" si="0"/>
        <v>0</v>
      </c>
      <c r="X16" s="10">
        <f t="shared" si="1"/>
        <v>1</v>
      </c>
      <c r="Y16" s="11">
        <f t="shared" si="2"/>
        <v>0.07381944444444449</v>
      </c>
      <c r="Z16" s="102"/>
      <c r="AA16" s="67"/>
      <c r="AB16" s="12"/>
    </row>
    <row r="17" spans="1:28" ht="22.5">
      <c r="A17" s="2">
        <v>12</v>
      </c>
      <c r="B17" s="4" t="s">
        <v>164</v>
      </c>
      <c r="C17" s="4" t="s">
        <v>141</v>
      </c>
      <c r="D17" s="7">
        <v>119</v>
      </c>
      <c r="E17" s="93" t="s">
        <v>212</v>
      </c>
      <c r="F17" s="62">
        <v>0</v>
      </c>
      <c r="G17" s="65">
        <v>0.437500000000008</v>
      </c>
      <c r="H17" s="33">
        <v>0.531875</v>
      </c>
      <c r="I17" s="30">
        <v>0</v>
      </c>
      <c r="J17" s="7"/>
      <c r="K17" s="9"/>
      <c r="L17" s="7"/>
      <c r="M17" s="9"/>
      <c r="N17" s="7"/>
      <c r="O17" s="9"/>
      <c r="P17" s="7"/>
      <c r="Q17" s="9"/>
      <c r="R17" s="7"/>
      <c r="S17" s="9"/>
      <c r="T17" s="7"/>
      <c r="U17" s="39"/>
      <c r="V17" s="38">
        <f>K39975+COUNTIF(I17:U17,"сн")</f>
        <v>0</v>
      </c>
      <c r="W17" s="9">
        <f t="shared" si="0"/>
        <v>0</v>
      </c>
      <c r="X17" s="10">
        <f t="shared" si="1"/>
        <v>1</v>
      </c>
      <c r="Y17" s="11">
        <f t="shared" si="2"/>
        <v>0.094374999999992</v>
      </c>
      <c r="Z17" s="102"/>
      <c r="AA17" s="67"/>
      <c r="AB17" s="12"/>
    </row>
    <row r="18" spans="1:28" ht="22.5">
      <c r="A18" s="15">
        <v>13</v>
      </c>
      <c r="B18" s="56" t="s">
        <v>140</v>
      </c>
      <c r="C18" s="4" t="s">
        <v>102</v>
      </c>
      <c r="D18" s="7">
        <v>110</v>
      </c>
      <c r="E18" s="93" t="s">
        <v>213</v>
      </c>
      <c r="F18" s="62">
        <v>0</v>
      </c>
      <c r="G18" s="65">
        <v>0.406250000000004</v>
      </c>
      <c r="H18" s="33">
        <v>0.4427083333333333</v>
      </c>
      <c r="I18" s="30" t="s">
        <v>180</v>
      </c>
      <c r="J18" s="7"/>
      <c r="K18" s="9"/>
      <c r="L18" s="7"/>
      <c r="M18" s="9"/>
      <c r="N18" s="7"/>
      <c r="O18" s="9"/>
      <c r="P18" s="7"/>
      <c r="Q18" s="9"/>
      <c r="R18" s="7"/>
      <c r="S18" s="9"/>
      <c r="T18" s="7"/>
      <c r="U18" s="39"/>
      <c r="V18" s="38">
        <f>K39975+COUNTIF(I18:U18,"сн")</f>
        <v>1</v>
      </c>
      <c r="W18" s="9">
        <f t="shared" si="0"/>
        <v>0</v>
      </c>
      <c r="X18" s="10">
        <f t="shared" si="1"/>
        <v>1</v>
      </c>
      <c r="Y18" s="11">
        <f t="shared" si="2"/>
        <v>0.03645833333332932</v>
      </c>
      <c r="Z18" s="102"/>
      <c r="AA18" s="67"/>
      <c r="AB18" s="12"/>
    </row>
    <row r="19" spans="1:28" ht="22.5">
      <c r="A19" s="2">
        <v>14</v>
      </c>
      <c r="B19" s="56" t="s">
        <v>137</v>
      </c>
      <c r="C19" s="4" t="s">
        <v>43</v>
      </c>
      <c r="D19" s="7">
        <v>105</v>
      </c>
      <c r="E19" s="93" t="s">
        <v>214</v>
      </c>
      <c r="F19" s="62">
        <v>0</v>
      </c>
      <c r="G19" s="65">
        <v>0.3888888888888889</v>
      </c>
      <c r="H19" s="33">
        <v>0.43442129629629633</v>
      </c>
      <c r="I19" s="30" t="s">
        <v>180</v>
      </c>
      <c r="J19" s="7"/>
      <c r="K19" s="9"/>
      <c r="L19" s="7"/>
      <c r="M19" s="9"/>
      <c r="N19" s="7"/>
      <c r="O19" s="9"/>
      <c r="P19" s="7"/>
      <c r="Q19" s="9"/>
      <c r="R19" s="7"/>
      <c r="S19" s="9"/>
      <c r="T19" s="7"/>
      <c r="U19" s="39"/>
      <c r="V19" s="38">
        <f>K39975+COUNTIF(I19:U19,"сн")</f>
        <v>1</v>
      </c>
      <c r="W19" s="9">
        <f t="shared" si="0"/>
        <v>0</v>
      </c>
      <c r="X19" s="10">
        <f t="shared" si="1"/>
        <v>1</v>
      </c>
      <c r="Y19" s="11">
        <f t="shared" si="2"/>
        <v>0.04553240740740744</v>
      </c>
      <c r="Z19" s="102"/>
      <c r="AA19" s="67"/>
      <c r="AB19" s="12"/>
    </row>
    <row r="20" spans="1:28" ht="22.5">
      <c r="A20" s="15">
        <v>15</v>
      </c>
      <c r="B20" s="56" t="s">
        <v>163</v>
      </c>
      <c r="C20" s="4" t="s">
        <v>141</v>
      </c>
      <c r="D20" s="7">
        <v>111</v>
      </c>
      <c r="E20" s="93" t="s">
        <v>215</v>
      </c>
      <c r="F20" s="62">
        <v>0</v>
      </c>
      <c r="G20" s="65">
        <v>0.409722222222227</v>
      </c>
      <c r="H20" s="33">
        <v>0.5229398148148149</v>
      </c>
      <c r="I20" s="30" t="s">
        <v>180</v>
      </c>
      <c r="J20" s="7"/>
      <c r="K20" s="9"/>
      <c r="L20" s="7"/>
      <c r="M20" s="9"/>
      <c r="N20" s="7"/>
      <c r="O20" s="9"/>
      <c r="P20" s="7"/>
      <c r="Q20" s="9"/>
      <c r="R20" s="7"/>
      <c r="S20" s="9"/>
      <c r="T20" s="7"/>
      <c r="U20" s="39"/>
      <c r="V20" s="38">
        <f>K39977+COUNTIF(I20:U20,"сн")</f>
        <v>1</v>
      </c>
      <c r="W20" s="9">
        <f t="shared" si="0"/>
        <v>0</v>
      </c>
      <c r="X20" s="10">
        <f t="shared" si="1"/>
        <v>1</v>
      </c>
      <c r="Y20" s="11">
        <f t="shared" si="2"/>
        <v>0.1132175925925879</v>
      </c>
      <c r="Z20" s="102"/>
      <c r="AA20" s="67"/>
      <c r="AB20" s="12"/>
    </row>
    <row r="21" spans="1:28" ht="22.5">
      <c r="A21" s="2">
        <v>16</v>
      </c>
      <c r="B21" s="56" t="s">
        <v>139</v>
      </c>
      <c r="C21" s="4" t="s">
        <v>10</v>
      </c>
      <c r="D21" s="7">
        <v>108</v>
      </c>
      <c r="E21" s="93" t="s">
        <v>193</v>
      </c>
      <c r="F21" s="62">
        <v>0</v>
      </c>
      <c r="G21" s="65">
        <v>0.399305555555558</v>
      </c>
      <c r="H21" s="33">
        <v>0.45912037037037035</v>
      </c>
      <c r="I21" s="30"/>
      <c r="J21" s="7"/>
      <c r="K21" s="9"/>
      <c r="L21" s="7"/>
      <c r="M21" s="9"/>
      <c r="N21" s="7"/>
      <c r="O21" s="9"/>
      <c r="P21" s="7" t="s">
        <v>180</v>
      </c>
      <c r="Q21" s="9"/>
      <c r="R21" s="7" t="s">
        <v>180</v>
      </c>
      <c r="S21" s="9"/>
      <c r="T21" s="7"/>
      <c r="U21" s="39"/>
      <c r="V21" s="38">
        <f>K39977+COUNTIF(I21:U21,"сн")</f>
        <v>2</v>
      </c>
      <c r="W21" s="9">
        <f t="shared" si="0"/>
        <v>0</v>
      </c>
      <c r="X21" s="10">
        <f t="shared" si="1"/>
        <v>1</v>
      </c>
      <c r="Y21" s="11">
        <f t="shared" si="2"/>
        <v>0.05981481481481232</v>
      </c>
      <c r="Z21" s="102"/>
      <c r="AA21" s="67"/>
      <c r="AB21" s="12"/>
    </row>
    <row r="22" spans="1:28" ht="22.5">
      <c r="A22" s="15">
        <v>17</v>
      </c>
      <c r="B22" s="73" t="s">
        <v>149</v>
      </c>
      <c r="C22" s="16" t="s">
        <v>10</v>
      </c>
      <c r="D22" s="17">
        <v>121</v>
      </c>
      <c r="E22" s="104" t="s">
        <v>216</v>
      </c>
      <c r="F22" s="74">
        <v>0</v>
      </c>
      <c r="G22" s="75">
        <v>0.444444444444454</v>
      </c>
      <c r="H22" s="32">
        <v>0.5281597222222222</v>
      </c>
      <c r="I22" s="30"/>
      <c r="J22" s="7"/>
      <c r="K22" s="9"/>
      <c r="L22" s="7"/>
      <c r="M22" s="9"/>
      <c r="N22" s="7"/>
      <c r="O22" s="9"/>
      <c r="P22" s="7" t="s">
        <v>180</v>
      </c>
      <c r="Q22" s="9"/>
      <c r="R22" s="7" t="s">
        <v>180</v>
      </c>
      <c r="S22" s="9"/>
      <c r="T22" s="7"/>
      <c r="U22" s="39"/>
      <c r="V22" s="38">
        <f>K39980+COUNTIF(I22:U22,"сн")</f>
        <v>2</v>
      </c>
      <c r="W22" s="9">
        <f t="shared" si="0"/>
        <v>0</v>
      </c>
      <c r="X22" s="10">
        <f t="shared" si="1"/>
        <v>1</v>
      </c>
      <c r="Y22" s="11">
        <f t="shared" si="2"/>
        <v>0.08371527777776816</v>
      </c>
      <c r="Z22" s="102"/>
      <c r="AA22" s="67"/>
      <c r="AB22" s="12"/>
    </row>
    <row r="23" spans="1:28" ht="22.5">
      <c r="A23" s="2">
        <v>18</v>
      </c>
      <c r="B23" s="56" t="s">
        <v>194</v>
      </c>
      <c r="C23" s="4" t="s">
        <v>195</v>
      </c>
      <c r="D23" s="7">
        <v>113</v>
      </c>
      <c r="E23" s="93" t="s">
        <v>217</v>
      </c>
      <c r="F23" s="62">
        <v>0</v>
      </c>
      <c r="G23" s="65">
        <v>0.4166666666666667</v>
      </c>
      <c r="H23" s="33">
        <v>0.5346527777777778</v>
      </c>
      <c r="I23" s="30"/>
      <c r="J23" s="7" t="s">
        <v>180</v>
      </c>
      <c r="K23" s="9"/>
      <c r="L23" s="7"/>
      <c r="M23" s="9"/>
      <c r="N23" s="7"/>
      <c r="O23" s="9"/>
      <c r="P23" s="7" t="s">
        <v>180</v>
      </c>
      <c r="Q23" s="9"/>
      <c r="R23" s="7" t="s">
        <v>180</v>
      </c>
      <c r="S23" s="9"/>
      <c r="T23" s="7"/>
      <c r="U23" s="39"/>
      <c r="V23" s="38">
        <f>K39980+COUNTIF(I23:U23,"сн")</f>
        <v>3</v>
      </c>
      <c r="W23" s="9">
        <f t="shared" si="0"/>
        <v>0</v>
      </c>
      <c r="X23" s="10">
        <f t="shared" si="1"/>
        <v>1</v>
      </c>
      <c r="Y23" s="11">
        <f t="shared" si="2"/>
        <v>0.11798611111111107</v>
      </c>
      <c r="Z23" s="102"/>
      <c r="AA23" s="67"/>
      <c r="AB23" s="12"/>
    </row>
    <row r="24" spans="1:28" ht="24.75" customHeight="1">
      <c r="A24" s="15">
        <v>19</v>
      </c>
      <c r="B24" s="56" t="s">
        <v>150</v>
      </c>
      <c r="C24" s="4" t="s">
        <v>10</v>
      </c>
      <c r="D24" s="7">
        <v>122</v>
      </c>
      <c r="E24" s="93" t="s">
        <v>218</v>
      </c>
      <c r="F24" s="62">
        <v>0</v>
      </c>
      <c r="G24" s="65">
        <v>0.4479166666666667</v>
      </c>
      <c r="H24" s="33" t="s">
        <v>183</v>
      </c>
      <c r="I24" s="30"/>
      <c r="J24" s="7"/>
      <c r="K24" s="9"/>
      <c r="L24" s="7"/>
      <c r="M24" s="9"/>
      <c r="N24" s="7"/>
      <c r="O24" s="9"/>
      <c r="P24" s="7"/>
      <c r="Q24" s="9"/>
      <c r="R24" s="7"/>
      <c r="S24" s="9"/>
      <c r="T24" s="7"/>
      <c r="U24" s="39"/>
      <c r="V24" s="38">
        <f>K39969+COUNTIF(I24:U24,"сн")</f>
        <v>0</v>
      </c>
      <c r="W24" s="9">
        <f t="shared" si="0"/>
        <v>0</v>
      </c>
      <c r="X24" s="10">
        <f t="shared" si="1"/>
        <v>1</v>
      </c>
      <c r="Y24" s="11" t="s">
        <v>183</v>
      </c>
      <c r="Z24" s="105"/>
      <c r="AA24" s="67"/>
      <c r="AB24" s="12"/>
    </row>
    <row r="25" spans="2:5" ht="12.75">
      <c r="B25" t="s">
        <v>196</v>
      </c>
      <c r="E25" t="s">
        <v>197</v>
      </c>
    </row>
    <row r="27" spans="2:6" ht="12.75">
      <c r="B27" t="s">
        <v>198</v>
      </c>
      <c r="F27" t="s">
        <v>199</v>
      </c>
    </row>
  </sheetData>
  <mergeCells count="2">
    <mergeCell ref="A1:AB1"/>
    <mergeCell ref="A2:AB2"/>
  </mergeCells>
  <printOptions/>
  <pageMargins left="0.25" right="0.26" top="0.35" bottom="0.47" header="0.37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SheetLayoutView="75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17.00390625" style="0" customWidth="1"/>
    <col min="4" max="4" width="5.25390625" style="0" customWidth="1"/>
    <col min="5" max="5" width="4.25390625" style="0" customWidth="1"/>
    <col min="6" max="6" width="51.125" style="0" customWidth="1"/>
    <col min="7" max="7" width="6.75390625" style="0" customWidth="1"/>
    <col min="8" max="8" width="7.00390625" style="43" customWidth="1"/>
    <col min="9" max="9" width="8.875" style="0" customWidth="1"/>
    <col min="10" max="10" width="4.00390625" style="0" customWidth="1"/>
    <col min="11" max="11" width="3.875" style="0" customWidth="1"/>
    <col min="12" max="12" width="6.625" style="0" customWidth="1"/>
    <col min="13" max="13" width="6.00390625" style="0" customWidth="1"/>
    <col min="14" max="14" width="5.625" style="0" bestFit="1" customWidth="1"/>
    <col min="15" max="15" width="4.625" style="0" customWidth="1"/>
    <col min="16" max="16" width="6.00390625" style="0" customWidth="1"/>
    <col min="17" max="17" width="5.25390625" style="0" customWidth="1"/>
    <col min="18" max="18" width="6.375" style="0" bestFit="1" customWidth="1"/>
    <col min="19" max="19" width="3.125" style="0" hidden="1" customWidth="1"/>
    <col min="20" max="20" width="5.625" style="0" hidden="1" customWidth="1"/>
    <col min="21" max="21" width="5.125" style="0" hidden="1" customWidth="1"/>
    <col min="22" max="22" width="5.625" style="0" hidden="1" customWidth="1"/>
    <col min="23" max="23" width="3.75390625" style="0" customWidth="1"/>
    <col min="24" max="24" width="6.375" style="0" bestFit="1" customWidth="1"/>
    <col min="25" max="25" width="4.75390625" style="0" customWidth="1"/>
    <col min="26" max="26" width="8.125" style="0" customWidth="1"/>
    <col min="27" max="27" width="9.875" style="90" customWidth="1"/>
    <col min="28" max="28" width="3.875" style="97" customWidth="1"/>
    <col min="29" max="29" width="4.875" style="0" hidden="1" customWidth="1"/>
  </cols>
  <sheetData>
    <row r="1" spans="1:29" ht="31.5" customHeight="1">
      <c r="A1" s="158" t="s">
        <v>162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5.75">
      <c r="A2" s="159" t="s">
        <v>166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29" ht="16.5" thickBot="1">
      <c r="A4" t="s">
        <v>160</v>
      </c>
      <c r="B4" s="1"/>
      <c r="C4" s="1"/>
      <c r="D4" s="1"/>
      <c r="E4" s="1"/>
      <c r="F4" s="1"/>
      <c r="G4" s="1"/>
      <c r="H4" s="1"/>
      <c r="I4" s="1"/>
      <c r="AC4" s="41" t="s">
        <v>161</v>
      </c>
    </row>
    <row r="5" spans="1:29" ht="122.25" customHeight="1" thickBot="1">
      <c r="A5" s="24" t="s">
        <v>4</v>
      </c>
      <c r="B5" s="25" t="s">
        <v>5</v>
      </c>
      <c r="C5" s="25" t="s">
        <v>6</v>
      </c>
      <c r="D5" s="26" t="s">
        <v>165</v>
      </c>
      <c r="E5" s="26" t="s">
        <v>7</v>
      </c>
      <c r="F5" s="25" t="s">
        <v>159</v>
      </c>
      <c r="G5" s="52" t="s">
        <v>8</v>
      </c>
      <c r="H5" s="31" t="s">
        <v>9</v>
      </c>
      <c r="I5" s="23" t="s">
        <v>155</v>
      </c>
      <c r="J5" s="28" t="s">
        <v>152</v>
      </c>
      <c r="K5" s="22" t="s">
        <v>167</v>
      </c>
      <c r="L5" s="42" t="s">
        <v>151</v>
      </c>
      <c r="M5" s="22" t="s">
        <v>168</v>
      </c>
      <c r="N5" s="42" t="s">
        <v>151</v>
      </c>
      <c r="O5" s="22" t="s">
        <v>169</v>
      </c>
      <c r="P5" s="42" t="s">
        <v>151</v>
      </c>
      <c r="Q5" s="22" t="s">
        <v>170</v>
      </c>
      <c r="R5" s="51" t="s">
        <v>151</v>
      </c>
      <c r="S5" s="28"/>
      <c r="T5" s="42"/>
      <c r="U5" s="22"/>
      <c r="V5" s="35"/>
      <c r="W5" s="28" t="s">
        <v>154</v>
      </c>
      <c r="X5" s="22" t="s">
        <v>153</v>
      </c>
      <c r="Y5" s="22" t="s">
        <v>157</v>
      </c>
      <c r="Z5" s="22" t="s">
        <v>156</v>
      </c>
      <c r="AA5" s="91" t="s">
        <v>177</v>
      </c>
      <c r="AB5" s="94" t="s">
        <v>179</v>
      </c>
      <c r="AC5" s="23" t="s">
        <v>158</v>
      </c>
    </row>
    <row r="6" spans="1:29" ht="25.5">
      <c r="A6" s="68">
        <v>1</v>
      </c>
      <c r="B6" s="107" t="s">
        <v>18</v>
      </c>
      <c r="C6" s="108" t="s">
        <v>10</v>
      </c>
      <c r="D6" s="109">
        <v>202</v>
      </c>
      <c r="E6" s="110">
        <v>1</v>
      </c>
      <c r="F6" s="111" t="s">
        <v>19</v>
      </c>
      <c r="G6" s="112">
        <v>26</v>
      </c>
      <c r="H6" s="113">
        <v>0.4166666666666667</v>
      </c>
      <c r="I6" s="64">
        <v>0.45837962962962964</v>
      </c>
      <c r="J6" s="114">
        <v>0</v>
      </c>
      <c r="K6" s="6"/>
      <c r="L6" s="69"/>
      <c r="M6" s="6"/>
      <c r="N6" s="69"/>
      <c r="O6" s="6"/>
      <c r="P6" s="69"/>
      <c r="Q6" s="6"/>
      <c r="R6" s="70"/>
      <c r="S6" s="114"/>
      <c r="T6" s="69"/>
      <c r="U6" s="6"/>
      <c r="V6" s="70"/>
      <c r="W6" s="114">
        <f>L39994+COUNTIF(J6:V6,"сн")</f>
        <v>0</v>
      </c>
      <c r="X6" s="69">
        <f aca="true" t="shared" si="0" ref="X6:X13">SUM(L6,N6,P6,R6,T6,V6)</f>
        <v>0</v>
      </c>
      <c r="Y6" s="115">
        <f aca="true" t="shared" si="1" ref="Y6:Y37">IF(I6&lt;H6,0,1)</f>
        <v>1</v>
      </c>
      <c r="Z6" s="71">
        <f aca="true" t="shared" si="2" ref="Z6:Z37">IF(I6&lt;H6,"не фин.",I6-H6-X6)</f>
        <v>0.04171296296296295</v>
      </c>
      <c r="AA6" s="116">
        <f>Z6/$Z$6</f>
        <v>1</v>
      </c>
      <c r="AB6" s="117">
        <v>2</v>
      </c>
      <c r="AC6" s="72"/>
    </row>
    <row r="7" spans="1:29" ht="25.5">
      <c r="A7" s="2">
        <v>2</v>
      </c>
      <c r="B7" s="44" t="s">
        <v>24</v>
      </c>
      <c r="C7" s="45" t="s">
        <v>10</v>
      </c>
      <c r="D7" s="46">
        <v>206</v>
      </c>
      <c r="E7" s="47">
        <v>0</v>
      </c>
      <c r="F7" s="48" t="s">
        <v>219</v>
      </c>
      <c r="G7" s="53">
        <v>41</v>
      </c>
      <c r="H7" s="55">
        <v>0.423611111111111</v>
      </c>
      <c r="I7" s="33">
        <v>0.46880787037037036</v>
      </c>
      <c r="J7" s="30">
        <v>0</v>
      </c>
      <c r="K7" s="7"/>
      <c r="L7" s="9"/>
      <c r="M7" s="7"/>
      <c r="N7" s="9"/>
      <c r="O7" s="7"/>
      <c r="P7" s="9"/>
      <c r="Q7" s="7"/>
      <c r="R7" s="39"/>
      <c r="S7" s="30"/>
      <c r="T7" s="9"/>
      <c r="U7" s="7"/>
      <c r="V7" s="39"/>
      <c r="W7" s="30">
        <f>L39995+COUNTIF(J7:V7,"сн")</f>
        <v>0</v>
      </c>
      <c r="X7" s="9">
        <f t="shared" si="0"/>
        <v>0</v>
      </c>
      <c r="Y7" s="10">
        <f t="shared" si="1"/>
        <v>1</v>
      </c>
      <c r="Z7" s="11">
        <f t="shared" si="2"/>
        <v>0.04519675925925937</v>
      </c>
      <c r="AA7" s="92">
        <f>Z7/$Z$6</f>
        <v>1.0835183129855745</v>
      </c>
      <c r="AB7" s="99">
        <v>2</v>
      </c>
      <c r="AC7" s="12"/>
    </row>
    <row r="8" spans="1:29" ht="25.5">
      <c r="A8" s="2">
        <v>3</v>
      </c>
      <c r="B8" s="44" t="s">
        <v>73</v>
      </c>
      <c r="C8" s="45" t="s">
        <v>10</v>
      </c>
      <c r="D8" s="46">
        <v>236</v>
      </c>
      <c r="E8" s="47">
        <v>1</v>
      </c>
      <c r="F8" s="48" t="s">
        <v>0</v>
      </c>
      <c r="G8" s="53">
        <v>3</v>
      </c>
      <c r="H8" s="55">
        <v>0.475694444444442</v>
      </c>
      <c r="I8" s="33">
        <v>0.5226736111111111</v>
      </c>
      <c r="J8" s="30">
        <v>0</v>
      </c>
      <c r="K8" s="7"/>
      <c r="L8" s="9"/>
      <c r="M8" s="7"/>
      <c r="N8" s="9"/>
      <c r="O8" s="7"/>
      <c r="P8" s="9"/>
      <c r="Q8" s="7"/>
      <c r="R8" s="39"/>
      <c r="S8" s="30"/>
      <c r="T8" s="9"/>
      <c r="U8" s="7"/>
      <c r="V8" s="39"/>
      <c r="W8" s="30">
        <f>L39996+COUNTIF(J8:V8,"сн")</f>
        <v>0</v>
      </c>
      <c r="X8" s="9">
        <f t="shared" si="0"/>
        <v>0</v>
      </c>
      <c r="Y8" s="10">
        <f t="shared" si="1"/>
        <v>1</v>
      </c>
      <c r="Z8" s="11">
        <f t="shared" si="2"/>
        <v>0.046979166666669125</v>
      </c>
      <c r="AA8" s="92">
        <f aca="true" t="shared" si="3" ref="AA8:AA63">Z8/$Z$6</f>
        <v>1.1262486126526674</v>
      </c>
      <c r="AB8" s="99">
        <v>2</v>
      </c>
      <c r="AC8" s="12"/>
    </row>
    <row r="9" spans="1:29" ht="25.5">
      <c r="A9" s="2">
        <v>4</v>
      </c>
      <c r="B9" s="44" t="s">
        <v>109</v>
      </c>
      <c r="C9" s="45" t="s">
        <v>10</v>
      </c>
      <c r="D9" s="46">
        <v>271</v>
      </c>
      <c r="E9" s="47">
        <v>0</v>
      </c>
      <c r="F9" s="48" t="s">
        <v>220</v>
      </c>
      <c r="G9" s="53">
        <v>0</v>
      </c>
      <c r="H9" s="55">
        <v>0.538194444444438</v>
      </c>
      <c r="I9" s="33">
        <v>0.5858564814814815</v>
      </c>
      <c r="J9" s="30">
        <v>0</v>
      </c>
      <c r="K9" s="7"/>
      <c r="L9" s="9"/>
      <c r="M9" s="7"/>
      <c r="N9" s="9"/>
      <c r="O9" s="7"/>
      <c r="P9" s="9"/>
      <c r="Q9" s="7"/>
      <c r="R9" s="39"/>
      <c r="S9" s="30"/>
      <c r="T9" s="9"/>
      <c r="U9" s="7"/>
      <c r="V9" s="39"/>
      <c r="W9" s="30">
        <f>L40002+COUNTIF(J9:V9,"сн")</f>
        <v>0</v>
      </c>
      <c r="X9" s="9">
        <f t="shared" si="0"/>
        <v>0</v>
      </c>
      <c r="Y9" s="10">
        <f t="shared" si="1"/>
        <v>1</v>
      </c>
      <c r="Z9" s="11">
        <f t="shared" si="2"/>
        <v>0.047662037037043525</v>
      </c>
      <c r="AA9" s="92">
        <f t="shared" si="3"/>
        <v>1.1426193118758494</v>
      </c>
      <c r="AB9" s="99">
        <v>3</v>
      </c>
      <c r="AC9" s="12"/>
    </row>
    <row r="10" spans="1:29" ht="25.5">
      <c r="A10" s="2">
        <v>5</v>
      </c>
      <c r="B10" s="44" t="s">
        <v>85</v>
      </c>
      <c r="C10" s="45" t="s">
        <v>10</v>
      </c>
      <c r="D10" s="46">
        <v>251</v>
      </c>
      <c r="E10" s="47">
        <v>0</v>
      </c>
      <c r="F10" s="48" t="s">
        <v>1</v>
      </c>
      <c r="G10" s="53">
        <v>1</v>
      </c>
      <c r="H10" s="55">
        <v>0.503472222222218</v>
      </c>
      <c r="I10" s="33">
        <v>0.5527662037037037</v>
      </c>
      <c r="J10" s="30">
        <v>0</v>
      </c>
      <c r="K10" s="7"/>
      <c r="L10" s="9"/>
      <c r="M10" s="7"/>
      <c r="N10" s="9"/>
      <c r="O10" s="7"/>
      <c r="P10" s="9"/>
      <c r="Q10" s="7"/>
      <c r="R10" s="39"/>
      <c r="S10" s="30"/>
      <c r="T10" s="9"/>
      <c r="U10" s="7"/>
      <c r="V10" s="39"/>
      <c r="W10" s="30">
        <f>L40002+COUNTIF(J10:V10,"сн")</f>
        <v>0</v>
      </c>
      <c r="X10" s="9">
        <f t="shared" si="0"/>
        <v>0</v>
      </c>
      <c r="Y10" s="10">
        <f t="shared" si="1"/>
        <v>1</v>
      </c>
      <c r="Z10" s="11">
        <f t="shared" si="2"/>
        <v>0.04929398148148567</v>
      </c>
      <c r="AA10" s="92">
        <f t="shared" si="3"/>
        <v>1.181742508324185</v>
      </c>
      <c r="AB10" s="99">
        <v>3</v>
      </c>
      <c r="AC10" s="12"/>
    </row>
    <row r="11" spans="1:29" ht="25.5">
      <c r="A11" s="2">
        <v>6</v>
      </c>
      <c r="B11" s="49">
        <v>9</v>
      </c>
      <c r="C11" s="46" t="s">
        <v>10</v>
      </c>
      <c r="D11" s="46">
        <v>224</v>
      </c>
      <c r="E11" s="47">
        <v>0</v>
      </c>
      <c r="F11" s="48" t="s">
        <v>53</v>
      </c>
      <c r="G11" s="53">
        <v>4</v>
      </c>
      <c r="H11" s="55">
        <v>0.454861111111109</v>
      </c>
      <c r="I11" s="33">
        <v>0.5052777777777778</v>
      </c>
      <c r="J11" s="30">
        <v>0</v>
      </c>
      <c r="K11" s="7"/>
      <c r="L11" s="9"/>
      <c r="M11" s="7"/>
      <c r="N11" s="9"/>
      <c r="O11" s="7"/>
      <c r="P11" s="9"/>
      <c r="Q11" s="7"/>
      <c r="R11" s="39"/>
      <c r="S11" s="30"/>
      <c r="T11" s="9"/>
      <c r="U11" s="7"/>
      <c r="V11" s="39"/>
      <c r="W11" s="30">
        <f>L39999+COUNTIF(J11:V11,"сн")</f>
        <v>0</v>
      </c>
      <c r="X11" s="9">
        <f t="shared" si="0"/>
        <v>0</v>
      </c>
      <c r="Y11" s="10">
        <f t="shared" si="1"/>
        <v>1</v>
      </c>
      <c r="Z11" s="11">
        <f t="shared" si="2"/>
        <v>0.05041666666666883</v>
      </c>
      <c r="AA11" s="92">
        <f t="shared" si="3"/>
        <v>1.2086570477248024</v>
      </c>
      <c r="AB11" s="99">
        <v>3</v>
      </c>
      <c r="AC11" s="12"/>
    </row>
    <row r="12" spans="1:29" ht="25.5">
      <c r="A12" s="2">
        <v>7</v>
      </c>
      <c r="B12" s="3" t="s">
        <v>14</v>
      </c>
      <c r="C12" s="4" t="s">
        <v>12</v>
      </c>
      <c r="D12" s="46">
        <v>297</v>
      </c>
      <c r="E12" s="5">
        <v>0</v>
      </c>
      <c r="F12" s="76" t="s">
        <v>188</v>
      </c>
      <c r="G12" s="54">
        <v>19</v>
      </c>
      <c r="H12" s="55">
        <v>0.5347222222222222</v>
      </c>
      <c r="I12" s="33">
        <v>0.586724537037037</v>
      </c>
      <c r="J12" s="30">
        <v>0</v>
      </c>
      <c r="K12" s="7"/>
      <c r="L12" s="9"/>
      <c r="M12" s="7"/>
      <c r="N12" s="9"/>
      <c r="O12" s="7"/>
      <c r="P12" s="9"/>
      <c r="Q12" s="7"/>
      <c r="R12" s="39"/>
      <c r="S12" s="30"/>
      <c r="T12" s="9"/>
      <c r="U12" s="7"/>
      <c r="V12" s="39"/>
      <c r="W12" s="30">
        <f>L40007+COUNTIF(J12:V12,"сн")</f>
        <v>0</v>
      </c>
      <c r="X12" s="9">
        <f t="shared" si="0"/>
        <v>0</v>
      </c>
      <c r="Y12" s="10">
        <f t="shared" si="1"/>
        <v>1</v>
      </c>
      <c r="Z12" s="11">
        <f t="shared" si="2"/>
        <v>0.052002314814814765</v>
      </c>
      <c r="AA12" s="92">
        <f t="shared" si="3"/>
        <v>1.2466703662597105</v>
      </c>
      <c r="AB12" s="99">
        <v>3</v>
      </c>
      <c r="AC12" s="12"/>
    </row>
    <row r="13" spans="1:29" ht="25.5">
      <c r="A13" s="2">
        <v>8</v>
      </c>
      <c r="B13" s="44" t="s">
        <v>83</v>
      </c>
      <c r="C13" s="45" t="s">
        <v>10</v>
      </c>
      <c r="D13" s="46">
        <v>249</v>
      </c>
      <c r="E13" s="47">
        <v>1</v>
      </c>
      <c r="F13" s="48" t="s">
        <v>221</v>
      </c>
      <c r="G13" s="53">
        <v>0</v>
      </c>
      <c r="H13" s="55">
        <v>0.499999999999996</v>
      </c>
      <c r="I13" s="33">
        <v>0.5529282407407408</v>
      </c>
      <c r="J13" s="30">
        <v>0</v>
      </c>
      <c r="K13" s="7"/>
      <c r="L13" s="9"/>
      <c r="M13" s="7"/>
      <c r="N13" s="9"/>
      <c r="O13" s="7"/>
      <c r="P13" s="9"/>
      <c r="Q13" s="7"/>
      <c r="R13" s="39"/>
      <c r="S13" s="30"/>
      <c r="T13" s="9"/>
      <c r="U13" s="7"/>
      <c r="V13" s="39"/>
      <c r="W13" s="30">
        <f>L40005+COUNTIF(J13:V13,"сн")</f>
        <v>0</v>
      </c>
      <c r="X13" s="9">
        <f t="shared" si="0"/>
        <v>0</v>
      </c>
      <c r="Y13" s="10">
        <f t="shared" si="1"/>
        <v>1</v>
      </c>
      <c r="Z13" s="11">
        <f t="shared" si="2"/>
        <v>0.05292824074074476</v>
      </c>
      <c r="AA13" s="92">
        <f t="shared" si="3"/>
        <v>1.2688679245283985</v>
      </c>
      <c r="AB13" s="99">
        <v>3</v>
      </c>
      <c r="AC13" s="12"/>
    </row>
    <row r="14" spans="1:29" ht="25.5">
      <c r="A14" s="2">
        <v>9</v>
      </c>
      <c r="B14" s="44" t="s">
        <v>126</v>
      </c>
      <c r="C14" s="45" t="s">
        <v>10</v>
      </c>
      <c r="D14" s="46">
        <v>287</v>
      </c>
      <c r="E14" s="47">
        <v>0</v>
      </c>
      <c r="F14" s="49" t="s">
        <v>2</v>
      </c>
      <c r="G14" s="53">
        <v>0</v>
      </c>
      <c r="H14" s="55">
        <v>0.565972222222215</v>
      </c>
      <c r="I14" s="33">
        <v>0.6208333333333333</v>
      </c>
      <c r="J14" s="30">
        <v>0</v>
      </c>
      <c r="K14" s="7"/>
      <c r="L14" s="9"/>
      <c r="M14" s="7"/>
      <c r="N14" s="9"/>
      <c r="O14" s="7"/>
      <c r="P14" s="9"/>
      <c r="Q14" s="7"/>
      <c r="R14" s="39"/>
      <c r="S14" s="30"/>
      <c r="T14" s="9"/>
      <c r="U14" s="7"/>
      <c r="V14" s="39"/>
      <c r="W14" s="30">
        <f>L40007+COUNTIF(J14:V14,"сн")</f>
        <v>0</v>
      </c>
      <c r="X14" s="9">
        <v>0.001388888888888889</v>
      </c>
      <c r="Y14" s="10">
        <f t="shared" si="1"/>
        <v>1</v>
      </c>
      <c r="Z14" s="11">
        <f t="shared" si="2"/>
        <v>0.053472222222229464</v>
      </c>
      <c r="AA14" s="92">
        <f t="shared" si="3"/>
        <v>1.2819089900112728</v>
      </c>
      <c r="AB14" s="99">
        <v>3</v>
      </c>
      <c r="AC14" s="12"/>
    </row>
    <row r="15" spans="1:29" ht="25.5">
      <c r="A15" s="2">
        <v>10</v>
      </c>
      <c r="B15" s="44" t="s">
        <v>49</v>
      </c>
      <c r="C15" s="45" t="s">
        <v>10</v>
      </c>
      <c r="D15" s="46">
        <v>221</v>
      </c>
      <c r="E15" s="47">
        <v>1</v>
      </c>
      <c r="F15" s="48" t="s">
        <v>3</v>
      </c>
      <c r="G15" s="53">
        <v>3</v>
      </c>
      <c r="H15" s="55">
        <v>0.451388888888887</v>
      </c>
      <c r="I15" s="33">
        <v>0.5053009259259259</v>
      </c>
      <c r="J15" s="30">
        <v>0</v>
      </c>
      <c r="K15" s="7"/>
      <c r="L15" s="9"/>
      <c r="M15" s="7"/>
      <c r="N15" s="9"/>
      <c r="O15" s="7"/>
      <c r="P15" s="9"/>
      <c r="Q15" s="7"/>
      <c r="R15" s="39"/>
      <c r="S15" s="30"/>
      <c r="T15" s="9"/>
      <c r="U15" s="7"/>
      <c r="V15" s="39"/>
      <c r="W15" s="30">
        <f>L40003+COUNTIF(J15:V15,"сн")</f>
        <v>0</v>
      </c>
      <c r="X15" s="9">
        <f aca="true" t="shared" si="4" ref="X15:X46">SUM(L15,N15,P15,R15,T15,V15)</f>
        <v>0</v>
      </c>
      <c r="Y15" s="10">
        <f t="shared" si="1"/>
        <v>1</v>
      </c>
      <c r="Z15" s="11">
        <f t="shared" si="2"/>
        <v>0.053912037037038896</v>
      </c>
      <c r="AA15" s="92">
        <f t="shared" si="3"/>
        <v>1.2924528301887241</v>
      </c>
      <c r="AB15" s="99">
        <v>3</v>
      </c>
      <c r="AC15" s="12"/>
    </row>
    <row r="16" spans="1:29" ht="25.5">
      <c r="A16" s="2">
        <v>11</v>
      </c>
      <c r="B16" s="44" t="s">
        <v>99</v>
      </c>
      <c r="C16" s="45" t="s">
        <v>10</v>
      </c>
      <c r="D16" s="46">
        <v>263</v>
      </c>
      <c r="E16" s="47">
        <v>0</v>
      </c>
      <c r="F16" s="48" t="s">
        <v>222</v>
      </c>
      <c r="G16" s="53">
        <v>0</v>
      </c>
      <c r="H16" s="55">
        <v>0.52430555555555</v>
      </c>
      <c r="I16" s="33">
        <v>0.5799884259259259</v>
      </c>
      <c r="J16" s="30">
        <v>0</v>
      </c>
      <c r="K16" s="7"/>
      <c r="L16" s="9">
        <v>0.0006944444444444445</v>
      </c>
      <c r="M16" s="7"/>
      <c r="N16" s="9"/>
      <c r="O16" s="7"/>
      <c r="P16" s="9"/>
      <c r="Q16" s="7"/>
      <c r="R16" s="39">
        <v>0.0023263888888888887</v>
      </c>
      <c r="S16" s="30"/>
      <c r="T16" s="9"/>
      <c r="U16" s="7"/>
      <c r="V16" s="39"/>
      <c r="W16" s="30">
        <f>L40009+COUNTIF(J16:V16,"сн")</f>
        <v>0</v>
      </c>
      <c r="X16" s="9">
        <f t="shared" si="4"/>
        <v>0.0030208333333333333</v>
      </c>
      <c r="Y16" s="10">
        <f t="shared" si="1"/>
        <v>1</v>
      </c>
      <c r="Z16" s="11">
        <f t="shared" si="2"/>
        <v>0.05266203703704256</v>
      </c>
      <c r="AA16" s="92">
        <f t="shared" si="3"/>
        <v>1.2624861265262148</v>
      </c>
      <c r="AB16" s="99">
        <v>3</v>
      </c>
      <c r="AC16" s="12"/>
    </row>
    <row r="17" spans="1:29" ht="25.5">
      <c r="A17" s="2">
        <v>12</v>
      </c>
      <c r="B17" s="44" t="s">
        <v>115</v>
      </c>
      <c r="C17" s="45" t="s">
        <v>10</v>
      </c>
      <c r="D17" s="46">
        <v>277</v>
      </c>
      <c r="E17" s="47">
        <v>0</v>
      </c>
      <c r="F17" s="49" t="s">
        <v>223</v>
      </c>
      <c r="G17" s="53">
        <v>0</v>
      </c>
      <c r="H17" s="55">
        <v>0.548611111111105</v>
      </c>
      <c r="I17" s="33">
        <v>0.6071412037037037</v>
      </c>
      <c r="J17" s="30">
        <v>0</v>
      </c>
      <c r="K17" s="7"/>
      <c r="L17" s="9">
        <v>0.0006944444444444445</v>
      </c>
      <c r="M17" s="7"/>
      <c r="N17" s="9"/>
      <c r="O17" s="7"/>
      <c r="P17" s="9"/>
      <c r="Q17" s="7"/>
      <c r="R17" s="39">
        <v>0.002777777777777778</v>
      </c>
      <c r="S17" s="30"/>
      <c r="T17" s="9"/>
      <c r="U17" s="7"/>
      <c r="V17" s="39"/>
      <c r="W17" s="30">
        <f>L40010+COUNTIF(J17:V17,"сн")</f>
        <v>0</v>
      </c>
      <c r="X17" s="9">
        <f t="shared" si="4"/>
        <v>0.0034722222222222225</v>
      </c>
      <c r="Y17" s="10">
        <f t="shared" si="1"/>
        <v>1</v>
      </c>
      <c r="Z17" s="11">
        <f t="shared" si="2"/>
        <v>0.05505787037037645</v>
      </c>
      <c r="AA17" s="92">
        <f t="shared" si="3"/>
        <v>1.319922308546206</v>
      </c>
      <c r="AB17" s="99">
        <v>3</v>
      </c>
      <c r="AC17" s="12"/>
    </row>
    <row r="18" spans="1:29" ht="25.5">
      <c r="A18" s="2">
        <v>13</v>
      </c>
      <c r="B18" s="44" t="s">
        <v>92</v>
      </c>
      <c r="C18" s="45" t="s">
        <v>10</v>
      </c>
      <c r="D18" s="46">
        <v>256</v>
      </c>
      <c r="E18" s="47">
        <v>0</v>
      </c>
      <c r="F18" s="48" t="s">
        <v>93</v>
      </c>
      <c r="G18" s="53">
        <v>0.9</v>
      </c>
      <c r="H18" s="55">
        <v>0.510416666666662</v>
      </c>
      <c r="I18" s="33">
        <v>0.5686342592592593</v>
      </c>
      <c r="J18" s="30">
        <v>0</v>
      </c>
      <c r="K18" s="7"/>
      <c r="L18" s="9"/>
      <c r="M18" s="7"/>
      <c r="N18" s="9"/>
      <c r="O18" s="7"/>
      <c r="P18" s="9"/>
      <c r="Q18" s="7"/>
      <c r="R18" s="39"/>
      <c r="S18" s="30"/>
      <c r="T18" s="9"/>
      <c r="U18" s="7"/>
      <c r="V18" s="39"/>
      <c r="W18" s="30">
        <f>L40010+COUNTIF(J18:V18,"сн")</f>
        <v>0</v>
      </c>
      <c r="X18" s="9">
        <f t="shared" si="4"/>
        <v>0</v>
      </c>
      <c r="Y18" s="10">
        <f t="shared" si="1"/>
        <v>1</v>
      </c>
      <c r="Z18" s="11">
        <f t="shared" si="2"/>
        <v>0.05821759259259729</v>
      </c>
      <c r="AA18" s="92">
        <f t="shared" si="3"/>
        <v>1.3956714761377378</v>
      </c>
      <c r="AB18" s="99">
        <v>3</v>
      </c>
      <c r="AC18" s="12"/>
    </row>
    <row r="19" spans="1:29" ht="25.5">
      <c r="A19" s="2">
        <v>14</v>
      </c>
      <c r="B19" s="44" t="s">
        <v>40</v>
      </c>
      <c r="C19" s="45" t="s">
        <v>10</v>
      </c>
      <c r="D19" s="46">
        <v>216</v>
      </c>
      <c r="E19" s="47">
        <v>1</v>
      </c>
      <c r="F19" s="48" t="s">
        <v>41</v>
      </c>
      <c r="G19" s="53">
        <v>4</v>
      </c>
      <c r="H19" s="55">
        <v>0.440972222222221</v>
      </c>
      <c r="I19" s="33">
        <v>0.4996875</v>
      </c>
      <c r="J19" s="30">
        <v>0</v>
      </c>
      <c r="K19" s="7"/>
      <c r="L19" s="9"/>
      <c r="M19" s="7"/>
      <c r="N19" s="9"/>
      <c r="O19" s="7"/>
      <c r="P19" s="9"/>
      <c r="Q19" s="7"/>
      <c r="R19" s="39"/>
      <c r="S19" s="30"/>
      <c r="T19" s="9"/>
      <c r="U19" s="7"/>
      <c r="V19" s="39"/>
      <c r="W19" s="30">
        <f>L40007+COUNTIF(J19:V19,"сн")</f>
        <v>0</v>
      </c>
      <c r="X19" s="9">
        <f t="shared" si="4"/>
        <v>0</v>
      </c>
      <c r="Y19" s="10">
        <f t="shared" si="1"/>
        <v>1</v>
      </c>
      <c r="Z19" s="11">
        <f t="shared" si="2"/>
        <v>0.05871527777777902</v>
      </c>
      <c r="AA19" s="92">
        <f t="shared" si="3"/>
        <v>1.4076026637070223</v>
      </c>
      <c r="AB19" s="99">
        <v>3</v>
      </c>
      <c r="AC19" s="12"/>
    </row>
    <row r="20" spans="1:29" ht="25.5">
      <c r="A20" s="2">
        <v>15</v>
      </c>
      <c r="B20" s="44" t="s">
        <v>128</v>
      </c>
      <c r="C20" s="45" t="s">
        <v>10</v>
      </c>
      <c r="D20" s="46">
        <v>291</v>
      </c>
      <c r="E20" s="47">
        <v>0</v>
      </c>
      <c r="F20" s="49" t="s">
        <v>224</v>
      </c>
      <c r="G20" s="53">
        <v>0</v>
      </c>
      <c r="H20" s="55">
        <v>0.572916666666659</v>
      </c>
      <c r="I20" s="33">
        <v>0.6326157407407408</v>
      </c>
      <c r="J20" s="30">
        <v>0</v>
      </c>
      <c r="K20" s="7"/>
      <c r="L20" s="9"/>
      <c r="M20" s="7"/>
      <c r="N20" s="9"/>
      <c r="O20" s="7"/>
      <c r="P20" s="9"/>
      <c r="Q20" s="7"/>
      <c r="R20" s="39"/>
      <c r="S20" s="30"/>
      <c r="T20" s="9"/>
      <c r="U20" s="7"/>
      <c r="V20" s="39"/>
      <c r="W20" s="30">
        <f>L40015+COUNTIF(J20:V20,"сн")</f>
        <v>0</v>
      </c>
      <c r="X20" s="9">
        <f t="shared" si="4"/>
        <v>0</v>
      </c>
      <c r="Y20" s="10">
        <f t="shared" si="1"/>
        <v>1</v>
      </c>
      <c r="Z20" s="11">
        <f t="shared" si="2"/>
        <v>0.059699074074081815</v>
      </c>
      <c r="AA20" s="92">
        <f t="shared" si="3"/>
        <v>1.4311875693675555</v>
      </c>
      <c r="AB20" s="99">
        <v>3</v>
      </c>
      <c r="AC20" s="12"/>
    </row>
    <row r="21" spans="1:29" ht="25.5">
      <c r="A21" s="2">
        <v>16</v>
      </c>
      <c r="B21" s="44" t="s">
        <v>71</v>
      </c>
      <c r="C21" s="45" t="s">
        <v>10</v>
      </c>
      <c r="D21" s="46">
        <v>234</v>
      </c>
      <c r="E21" s="47">
        <v>0</v>
      </c>
      <c r="F21" s="48" t="s">
        <v>225</v>
      </c>
      <c r="G21" s="53">
        <v>3</v>
      </c>
      <c r="H21" s="55">
        <v>0.47222222222222</v>
      </c>
      <c r="I21" s="33">
        <v>0.532986111111111</v>
      </c>
      <c r="J21" s="30">
        <v>0</v>
      </c>
      <c r="K21" s="7"/>
      <c r="L21" s="9"/>
      <c r="M21" s="7"/>
      <c r="N21" s="9"/>
      <c r="O21" s="7"/>
      <c r="P21" s="9"/>
      <c r="Q21" s="7"/>
      <c r="R21" s="39"/>
      <c r="S21" s="30"/>
      <c r="T21" s="9"/>
      <c r="U21" s="7"/>
      <c r="V21" s="39"/>
      <c r="W21" s="30">
        <f>L40009+COUNTIF(J21:V21,"сн")</f>
        <v>0</v>
      </c>
      <c r="X21" s="9">
        <f t="shared" si="4"/>
        <v>0</v>
      </c>
      <c r="Y21" s="10">
        <f t="shared" si="1"/>
        <v>1</v>
      </c>
      <c r="Z21" s="11">
        <f t="shared" si="2"/>
        <v>0.06076388888889106</v>
      </c>
      <c r="AA21" s="92">
        <f t="shared" si="3"/>
        <v>1.456714761376301</v>
      </c>
      <c r="AB21" s="99">
        <v>3</v>
      </c>
      <c r="AC21" s="12"/>
    </row>
    <row r="22" spans="1:29" ht="25.5">
      <c r="A22" s="2">
        <v>17</v>
      </c>
      <c r="B22" s="44" t="s">
        <v>113</v>
      </c>
      <c r="C22" s="45" t="s">
        <v>10</v>
      </c>
      <c r="D22" s="46">
        <v>275</v>
      </c>
      <c r="E22" s="47">
        <v>1</v>
      </c>
      <c r="F22" s="48" t="s">
        <v>226</v>
      </c>
      <c r="G22" s="53">
        <v>0</v>
      </c>
      <c r="H22" s="55">
        <v>0.545138888888882</v>
      </c>
      <c r="I22" s="33">
        <v>0.6072916666666667</v>
      </c>
      <c r="J22" s="30">
        <v>0</v>
      </c>
      <c r="K22" s="7"/>
      <c r="L22" s="9">
        <v>0.001388888888888889</v>
      </c>
      <c r="M22" s="7"/>
      <c r="N22" s="9"/>
      <c r="O22" s="7"/>
      <c r="P22" s="9"/>
      <c r="Q22" s="7"/>
      <c r="R22" s="39"/>
      <c r="S22" s="30"/>
      <c r="T22" s="9"/>
      <c r="U22" s="7"/>
      <c r="V22" s="39"/>
      <c r="W22" s="30">
        <f>L40015+COUNTIF(J22:V22,"сн")</f>
        <v>0</v>
      </c>
      <c r="X22" s="9">
        <f t="shared" si="4"/>
        <v>0.001388888888888889</v>
      </c>
      <c r="Y22" s="10">
        <f t="shared" si="1"/>
        <v>1</v>
      </c>
      <c r="Z22" s="11">
        <f t="shared" si="2"/>
        <v>0.06076388888889583</v>
      </c>
      <c r="AA22" s="92">
        <f t="shared" si="3"/>
        <v>1.4567147613764153</v>
      </c>
      <c r="AB22" s="99">
        <v>3</v>
      </c>
      <c r="AC22" s="12"/>
    </row>
    <row r="23" spans="1:29" ht="25.5">
      <c r="A23" s="2">
        <v>18</v>
      </c>
      <c r="B23" s="44" t="s">
        <v>185</v>
      </c>
      <c r="C23" s="79" t="s">
        <v>266</v>
      </c>
      <c r="D23" s="46">
        <v>204</v>
      </c>
      <c r="E23" s="47">
        <v>1</v>
      </c>
      <c r="F23" s="48" t="s">
        <v>21</v>
      </c>
      <c r="G23" s="53">
        <v>4</v>
      </c>
      <c r="H23" s="55">
        <v>0.5833333333333334</v>
      </c>
      <c r="I23" s="33">
        <v>0.6448263888888889</v>
      </c>
      <c r="J23" s="30">
        <v>0</v>
      </c>
      <c r="K23" s="7"/>
      <c r="L23" s="9"/>
      <c r="M23" s="7"/>
      <c r="N23" s="9"/>
      <c r="O23" s="7"/>
      <c r="P23" s="9"/>
      <c r="Q23" s="7"/>
      <c r="R23" s="39"/>
      <c r="S23" s="30"/>
      <c r="T23" s="9"/>
      <c r="U23" s="7"/>
      <c r="V23" s="39"/>
      <c r="W23" s="30">
        <f>L40011+COUNTIF(J23:V23,"сн")</f>
        <v>0</v>
      </c>
      <c r="X23" s="9">
        <f t="shared" si="4"/>
        <v>0</v>
      </c>
      <c r="Y23" s="10">
        <f t="shared" si="1"/>
        <v>1</v>
      </c>
      <c r="Z23" s="11">
        <f t="shared" si="2"/>
        <v>0.06149305555555551</v>
      </c>
      <c r="AA23" s="92">
        <f t="shared" si="3"/>
        <v>1.4741953385127629</v>
      </c>
      <c r="AB23" s="99" t="s">
        <v>202</v>
      </c>
      <c r="AC23" s="12"/>
    </row>
    <row r="24" spans="1:29" ht="25.5">
      <c r="A24" s="2">
        <v>19</v>
      </c>
      <c r="B24" s="44" t="s">
        <v>97</v>
      </c>
      <c r="C24" s="45" t="s">
        <v>10</v>
      </c>
      <c r="D24" s="46">
        <v>260</v>
      </c>
      <c r="E24" s="47">
        <v>0</v>
      </c>
      <c r="F24" s="48" t="s">
        <v>227</v>
      </c>
      <c r="G24" s="53">
        <v>0</v>
      </c>
      <c r="H24" s="55">
        <v>0.517361111111106</v>
      </c>
      <c r="I24" s="33">
        <v>0.5791898148148148</v>
      </c>
      <c r="J24" s="30">
        <v>0</v>
      </c>
      <c r="K24" s="7"/>
      <c r="L24" s="9"/>
      <c r="M24" s="7"/>
      <c r="N24" s="9"/>
      <c r="O24" s="7"/>
      <c r="P24" s="9"/>
      <c r="Q24" s="7"/>
      <c r="R24" s="39"/>
      <c r="S24" s="30"/>
      <c r="T24" s="9"/>
      <c r="U24" s="7"/>
      <c r="V24" s="39"/>
      <c r="W24" s="30">
        <f>L40016+COUNTIF(J24:V24,"сн")</f>
        <v>0</v>
      </c>
      <c r="X24" s="9">
        <f t="shared" si="4"/>
        <v>0</v>
      </c>
      <c r="Y24" s="10">
        <f t="shared" si="1"/>
        <v>1</v>
      </c>
      <c r="Z24" s="11">
        <f t="shared" si="2"/>
        <v>0.06182870370370874</v>
      </c>
      <c r="AA24" s="92">
        <f t="shared" si="3"/>
        <v>1.482241953385249</v>
      </c>
      <c r="AB24" s="99" t="s">
        <v>202</v>
      </c>
      <c r="AC24" s="12"/>
    </row>
    <row r="25" spans="1:29" ht="25.5">
      <c r="A25" s="2">
        <v>20</v>
      </c>
      <c r="B25" s="44" t="s">
        <v>25</v>
      </c>
      <c r="C25" s="45" t="s">
        <v>10</v>
      </c>
      <c r="D25" s="46">
        <v>207</v>
      </c>
      <c r="E25" s="47">
        <v>1</v>
      </c>
      <c r="F25" s="48" t="s">
        <v>26</v>
      </c>
      <c r="G25" s="53">
        <v>33</v>
      </c>
      <c r="H25" s="55">
        <v>0.427083333333333</v>
      </c>
      <c r="I25" s="33">
        <v>0.489375</v>
      </c>
      <c r="J25" s="30">
        <v>0</v>
      </c>
      <c r="K25" s="7"/>
      <c r="L25" s="9"/>
      <c r="M25" s="7"/>
      <c r="N25" s="9"/>
      <c r="O25" s="7"/>
      <c r="P25" s="9"/>
      <c r="Q25" s="7"/>
      <c r="R25" s="39"/>
      <c r="S25" s="30"/>
      <c r="T25" s="9"/>
      <c r="U25" s="7"/>
      <c r="V25" s="39"/>
      <c r="W25" s="30">
        <f>L40013+COUNTIF(J25:V25,"сн")</f>
        <v>0</v>
      </c>
      <c r="X25" s="9">
        <f t="shared" si="4"/>
        <v>0</v>
      </c>
      <c r="Y25" s="10">
        <f t="shared" si="1"/>
        <v>1</v>
      </c>
      <c r="Z25" s="11">
        <f t="shared" si="2"/>
        <v>0.06229166666666702</v>
      </c>
      <c r="AA25" s="92">
        <f t="shared" si="3"/>
        <v>1.493340732519432</v>
      </c>
      <c r="AB25" s="99" t="s">
        <v>202</v>
      </c>
      <c r="AC25" s="12"/>
    </row>
    <row r="26" spans="1:29" ht="25.5">
      <c r="A26" s="2">
        <v>21</v>
      </c>
      <c r="B26" s="44" t="s">
        <v>101</v>
      </c>
      <c r="C26" s="45" t="s">
        <v>102</v>
      </c>
      <c r="D26" s="46">
        <v>265</v>
      </c>
      <c r="E26" s="47">
        <v>0</v>
      </c>
      <c r="F26" s="49" t="s">
        <v>258</v>
      </c>
      <c r="G26" s="53">
        <v>0</v>
      </c>
      <c r="H26" s="55">
        <v>0.527777777777772</v>
      </c>
      <c r="I26" s="33">
        <v>0.5916319444444444</v>
      </c>
      <c r="J26" s="30">
        <v>0</v>
      </c>
      <c r="K26" s="7"/>
      <c r="L26" s="9"/>
      <c r="M26" s="7"/>
      <c r="N26" s="9"/>
      <c r="O26" s="7"/>
      <c r="P26" s="9"/>
      <c r="Q26" s="7"/>
      <c r="R26" s="39"/>
      <c r="S26" s="30"/>
      <c r="T26" s="9"/>
      <c r="U26" s="7"/>
      <c r="V26" s="39"/>
      <c r="W26" s="30">
        <f>L40019+COUNTIF(J26:V26,"сн")</f>
        <v>0</v>
      </c>
      <c r="X26" s="9">
        <f t="shared" si="4"/>
        <v>0</v>
      </c>
      <c r="Y26" s="10">
        <f t="shared" si="1"/>
        <v>1</v>
      </c>
      <c r="Z26" s="11">
        <f t="shared" si="2"/>
        <v>0.06385416666667243</v>
      </c>
      <c r="AA26" s="92">
        <f t="shared" si="3"/>
        <v>1.5307991120978077</v>
      </c>
      <c r="AB26" s="99" t="s">
        <v>202</v>
      </c>
      <c r="AC26" s="12"/>
    </row>
    <row r="27" spans="1:29" ht="25.5">
      <c r="A27" s="2">
        <v>22</v>
      </c>
      <c r="B27" s="44" t="s">
        <v>98</v>
      </c>
      <c r="C27" s="45" t="s">
        <v>13</v>
      </c>
      <c r="D27" s="46">
        <v>261</v>
      </c>
      <c r="E27" s="47">
        <v>0</v>
      </c>
      <c r="F27" s="48" t="s">
        <v>228</v>
      </c>
      <c r="G27" s="53">
        <v>0</v>
      </c>
      <c r="H27" s="55">
        <v>0.520833333333328</v>
      </c>
      <c r="I27" s="33">
        <v>0.5865277777777778</v>
      </c>
      <c r="J27" s="30">
        <v>0</v>
      </c>
      <c r="K27" s="7"/>
      <c r="L27" s="9">
        <v>0.001388888888888889</v>
      </c>
      <c r="M27" s="7"/>
      <c r="N27" s="9"/>
      <c r="O27" s="7"/>
      <c r="P27" s="9"/>
      <c r="Q27" s="7"/>
      <c r="R27" s="39"/>
      <c r="S27" s="30"/>
      <c r="T27" s="9"/>
      <c r="U27" s="7"/>
      <c r="V27" s="39"/>
      <c r="W27" s="30">
        <f>L40019+COUNTIF(J27:V27,"сн")</f>
        <v>0</v>
      </c>
      <c r="X27" s="9">
        <f t="shared" si="4"/>
        <v>0.001388888888888889</v>
      </c>
      <c r="Y27" s="10">
        <f t="shared" si="1"/>
        <v>1</v>
      </c>
      <c r="Z27" s="11">
        <f t="shared" si="2"/>
        <v>0.06430555555556083</v>
      </c>
      <c r="AA27" s="92">
        <f t="shared" si="3"/>
        <v>1.5416204217537341</v>
      </c>
      <c r="AB27" s="99" t="s">
        <v>202</v>
      </c>
      <c r="AC27" s="12"/>
    </row>
    <row r="28" spans="1:29" ht="25.5">
      <c r="A28" s="2">
        <v>23</v>
      </c>
      <c r="B28" s="44" t="s">
        <v>124</v>
      </c>
      <c r="C28" s="45" t="s">
        <v>125</v>
      </c>
      <c r="D28" s="46">
        <v>286</v>
      </c>
      <c r="E28" s="47">
        <v>0</v>
      </c>
      <c r="F28" s="48" t="s">
        <v>229</v>
      </c>
      <c r="G28" s="53">
        <v>0</v>
      </c>
      <c r="H28" s="55">
        <v>0.562499999999993</v>
      </c>
      <c r="I28" s="33">
        <v>0.6279398148148149</v>
      </c>
      <c r="J28" s="30">
        <v>0</v>
      </c>
      <c r="K28" s="7"/>
      <c r="L28" s="9"/>
      <c r="M28" s="7"/>
      <c r="N28" s="9"/>
      <c r="O28" s="7"/>
      <c r="P28" s="9"/>
      <c r="Q28" s="7"/>
      <c r="R28" s="39"/>
      <c r="S28" s="30"/>
      <c r="T28" s="9"/>
      <c r="U28" s="7"/>
      <c r="V28" s="39"/>
      <c r="W28" s="30">
        <f>L40021+COUNTIF(J28:V28,"сн")</f>
        <v>0</v>
      </c>
      <c r="X28" s="9">
        <f t="shared" si="4"/>
        <v>0</v>
      </c>
      <c r="Y28" s="10">
        <f t="shared" si="1"/>
        <v>1</v>
      </c>
      <c r="Z28" s="11">
        <f t="shared" si="2"/>
        <v>0.06543981481482186</v>
      </c>
      <c r="AA28" s="92">
        <f t="shared" si="3"/>
        <v>1.5688124306327997</v>
      </c>
      <c r="AB28" s="99" t="s">
        <v>202</v>
      </c>
      <c r="AC28" s="12"/>
    </row>
    <row r="29" spans="1:29" ht="25.5">
      <c r="A29" s="2">
        <v>24</v>
      </c>
      <c r="B29" s="44" t="s">
        <v>182</v>
      </c>
      <c r="C29" s="45" t="s">
        <v>266</v>
      </c>
      <c r="D29" s="46">
        <v>289</v>
      </c>
      <c r="E29" s="47">
        <v>1</v>
      </c>
      <c r="F29" s="48" t="s">
        <v>259</v>
      </c>
      <c r="G29" s="53">
        <v>0.4</v>
      </c>
      <c r="H29" s="55">
        <v>0.479166666666664</v>
      </c>
      <c r="I29" s="33">
        <v>0.5451736111111111</v>
      </c>
      <c r="J29" s="30">
        <v>0</v>
      </c>
      <c r="K29" s="7"/>
      <c r="L29" s="9"/>
      <c r="M29" s="7"/>
      <c r="N29" s="9"/>
      <c r="O29" s="7"/>
      <c r="P29" s="9"/>
      <c r="Q29" s="7"/>
      <c r="R29" s="39"/>
      <c r="S29" s="30"/>
      <c r="T29" s="9"/>
      <c r="U29" s="7"/>
      <c r="V29" s="39"/>
      <c r="W29" s="30">
        <f>L40017+COUNTIF(J29:V29,"сн")</f>
        <v>0</v>
      </c>
      <c r="X29" s="9">
        <f t="shared" si="4"/>
        <v>0</v>
      </c>
      <c r="Y29" s="10">
        <f t="shared" si="1"/>
        <v>1</v>
      </c>
      <c r="Z29" s="11">
        <f t="shared" si="2"/>
        <v>0.06600694444444705</v>
      </c>
      <c r="AA29" s="92">
        <f t="shared" si="3"/>
        <v>1.582408435072205</v>
      </c>
      <c r="AB29" s="99" t="s">
        <v>202</v>
      </c>
      <c r="AC29" s="12"/>
    </row>
    <row r="30" spans="1:29" ht="25.5">
      <c r="A30" s="2">
        <v>25</v>
      </c>
      <c r="B30" s="44" t="s">
        <v>69</v>
      </c>
      <c r="C30" s="45" t="s">
        <v>10</v>
      </c>
      <c r="D30" s="46">
        <v>233</v>
      </c>
      <c r="E30" s="47">
        <v>0</v>
      </c>
      <c r="F30" s="48" t="s">
        <v>70</v>
      </c>
      <c r="G30" s="53">
        <v>4</v>
      </c>
      <c r="H30" s="55">
        <v>0.47222222222222</v>
      </c>
      <c r="I30" s="33">
        <v>0.5386574074074074</v>
      </c>
      <c r="J30" s="30">
        <v>0</v>
      </c>
      <c r="K30" s="7"/>
      <c r="L30" s="9"/>
      <c r="M30" s="7"/>
      <c r="N30" s="9"/>
      <c r="O30" s="7"/>
      <c r="P30" s="9"/>
      <c r="Q30" s="7"/>
      <c r="R30" s="39"/>
      <c r="S30" s="30"/>
      <c r="T30" s="9"/>
      <c r="U30" s="7"/>
      <c r="V30" s="39"/>
      <c r="W30" s="30">
        <f>L40018+COUNTIF(J30:V30,"сн")</f>
        <v>0</v>
      </c>
      <c r="X30" s="9">
        <f t="shared" si="4"/>
        <v>0</v>
      </c>
      <c r="Y30" s="10">
        <f t="shared" si="1"/>
        <v>1</v>
      </c>
      <c r="Z30" s="11">
        <f t="shared" si="2"/>
        <v>0.06643518518518743</v>
      </c>
      <c r="AA30" s="92">
        <f t="shared" si="3"/>
        <v>1.5926748057714193</v>
      </c>
      <c r="AB30" s="99" t="s">
        <v>202</v>
      </c>
      <c r="AC30" s="12"/>
    </row>
    <row r="31" spans="1:29" ht="25.5">
      <c r="A31" s="2">
        <v>26</v>
      </c>
      <c r="B31" s="44" t="s">
        <v>78</v>
      </c>
      <c r="C31" s="45" t="s">
        <v>10</v>
      </c>
      <c r="D31" s="46">
        <v>244</v>
      </c>
      <c r="E31" s="47">
        <v>0</v>
      </c>
      <c r="F31" s="48" t="s">
        <v>79</v>
      </c>
      <c r="G31" s="53">
        <v>3</v>
      </c>
      <c r="H31" s="55">
        <v>0.48958333333333</v>
      </c>
      <c r="I31" s="33">
        <v>0.5562847222222222</v>
      </c>
      <c r="J31" s="30">
        <v>0</v>
      </c>
      <c r="K31" s="7"/>
      <c r="L31" s="9"/>
      <c r="M31" s="7"/>
      <c r="N31" s="9"/>
      <c r="O31" s="7"/>
      <c r="P31" s="9"/>
      <c r="Q31" s="7"/>
      <c r="R31" s="39"/>
      <c r="S31" s="30"/>
      <c r="T31" s="9"/>
      <c r="U31" s="7"/>
      <c r="V31" s="39"/>
      <c r="W31" s="30">
        <f>L40021+COUNTIF(J31:V31,"сн")</f>
        <v>0</v>
      </c>
      <c r="X31" s="9">
        <f t="shared" si="4"/>
        <v>0</v>
      </c>
      <c r="Y31" s="10">
        <f t="shared" si="1"/>
        <v>1</v>
      </c>
      <c r="Z31" s="11">
        <f t="shared" si="2"/>
        <v>0.06670138888889227</v>
      </c>
      <c r="AA31" s="92">
        <f t="shared" si="3"/>
        <v>1.5990566037736662</v>
      </c>
      <c r="AB31" s="99" t="s">
        <v>202</v>
      </c>
      <c r="AC31" s="12"/>
    </row>
    <row r="32" spans="1:29" ht="25.5">
      <c r="A32" s="2">
        <v>27</v>
      </c>
      <c r="B32" s="44" t="s">
        <v>103</v>
      </c>
      <c r="C32" s="45" t="s">
        <v>10</v>
      </c>
      <c r="D32" s="46">
        <v>266</v>
      </c>
      <c r="E32" s="47">
        <v>1</v>
      </c>
      <c r="F32" s="48" t="s">
        <v>230</v>
      </c>
      <c r="G32" s="53">
        <v>0</v>
      </c>
      <c r="H32" s="55">
        <v>0.527777777777772</v>
      </c>
      <c r="I32" s="33">
        <v>0.5947685185185185</v>
      </c>
      <c r="J32" s="30">
        <v>0</v>
      </c>
      <c r="K32" s="7"/>
      <c r="L32" s="9"/>
      <c r="M32" s="7"/>
      <c r="N32" s="9"/>
      <c r="O32" s="7"/>
      <c r="P32" s="9"/>
      <c r="Q32" s="7"/>
      <c r="R32" s="39"/>
      <c r="S32" s="30"/>
      <c r="T32" s="9"/>
      <c r="U32" s="7"/>
      <c r="V32" s="39"/>
      <c r="W32" s="30">
        <f>L40025+COUNTIF(J32:V32,"сн")</f>
        <v>0</v>
      </c>
      <c r="X32" s="9">
        <f t="shared" si="4"/>
        <v>0</v>
      </c>
      <c r="Y32" s="10">
        <f t="shared" si="1"/>
        <v>1</v>
      </c>
      <c r="Z32" s="11">
        <f t="shared" si="2"/>
        <v>0.06699074074074651</v>
      </c>
      <c r="AA32" s="92">
        <f t="shared" si="3"/>
        <v>1.6059933407326583</v>
      </c>
      <c r="AB32" s="99" t="s">
        <v>202</v>
      </c>
      <c r="AC32" s="12"/>
    </row>
    <row r="33" spans="1:29" ht="25.5">
      <c r="A33" s="2">
        <v>28</v>
      </c>
      <c r="B33" s="44" t="s">
        <v>114</v>
      </c>
      <c r="C33" s="45" t="s">
        <v>10</v>
      </c>
      <c r="D33" s="46">
        <v>276</v>
      </c>
      <c r="E33" s="47">
        <v>1</v>
      </c>
      <c r="F33" s="48" t="s">
        <v>231</v>
      </c>
      <c r="G33" s="53">
        <v>0</v>
      </c>
      <c r="H33" s="55">
        <v>0.545138888888882</v>
      </c>
      <c r="I33" s="33">
        <v>0.6139814814814815</v>
      </c>
      <c r="J33" s="30">
        <v>0</v>
      </c>
      <c r="K33" s="7"/>
      <c r="L33" s="9">
        <v>0.001388888888888889</v>
      </c>
      <c r="M33" s="7"/>
      <c r="N33" s="9"/>
      <c r="O33" s="7"/>
      <c r="P33" s="9"/>
      <c r="Q33" s="7"/>
      <c r="R33" s="39"/>
      <c r="S33" s="30"/>
      <c r="T33" s="9"/>
      <c r="U33" s="7"/>
      <c r="V33" s="39"/>
      <c r="W33" s="30">
        <f>L40026+COUNTIF(J33:V33,"сн")</f>
        <v>0</v>
      </c>
      <c r="X33" s="9">
        <f t="shared" si="4"/>
        <v>0.001388888888888889</v>
      </c>
      <c r="Y33" s="10">
        <f t="shared" si="1"/>
        <v>1</v>
      </c>
      <c r="Z33" s="11">
        <f t="shared" si="2"/>
        <v>0.06745370370371062</v>
      </c>
      <c r="AA33" s="92">
        <f t="shared" si="3"/>
        <v>1.617092119866981</v>
      </c>
      <c r="AB33" s="99" t="s">
        <v>202</v>
      </c>
      <c r="AC33" s="12"/>
    </row>
    <row r="34" spans="1:29" ht="25.5">
      <c r="A34" s="2">
        <v>29</v>
      </c>
      <c r="B34" s="44" t="s">
        <v>116</v>
      </c>
      <c r="C34" s="45" t="s">
        <v>10</v>
      </c>
      <c r="D34" s="46">
        <v>278</v>
      </c>
      <c r="E34" s="47">
        <v>1</v>
      </c>
      <c r="F34" s="48" t="s">
        <v>232</v>
      </c>
      <c r="G34" s="53">
        <v>0</v>
      </c>
      <c r="H34" s="55">
        <v>0.548611111111105</v>
      </c>
      <c r="I34" s="33">
        <v>0.6185185185185186</v>
      </c>
      <c r="J34" s="30">
        <v>0</v>
      </c>
      <c r="K34" s="7"/>
      <c r="L34" s="9">
        <v>0.001388888888888889</v>
      </c>
      <c r="M34" s="7"/>
      <c r="N34" s="9"/>
      <c r="O34" s="7"/>
      <c r="P34" s="9"/>
      <c r="Q34" s="7"/>
      <c r="R34" s="39"/>
      <c r="S34" s="30"/>
      <c r="T34" s="9"/>
      <c r="U34" s="7"/>
      <c r="V34" s="39"/>
      <c r="W34" s="30">
        <f>L40027+COUNTIF(J34:V34,"сн")</f>
        <v>0</v>
      </c>
      <c r="X34" s="9">
        <f t="shared" si="4"/>
        <v>0.001388888888888889</v>
      </c>
      <c r="Y34" s="10">
        <f t="shared" si="1"/>
        <v>1</v>
      </c>
      <c r="Z34" s="11">
        <f t="shared" si="2"/>
        <v>0.06851851851852464</v>
      </c>
      <c r="AA34" s="92">
        <f t="shared" si="3"/>
        <v>1.642619311875841</v>
      </c>
      <c r="AB34" s="99" t="s">
        <v>202</v>
      </c>
      <c r="AC34" s="12"/>
    </row>
    <row r="35" spans="1:29" ht="25.5">
      <c r="A35" s="2">
        <v>30</v>
      </c>
      <c r="B35" s="44" t="s">
        <v>96</v>
      </c>
      <c r="C35" s="45" t="s">
        <v>43</v>
      </c>
      <c r="D35" s="46">
        <v>259</v>
      </c>
      <c r="E35" s="47">
        <v>0</v>
      </c>
      <c r="F35" s="48" t="s">
        <v>233</v>
      </c>
      <c r="G35" s="53">
        <v>0</v>
      </c>
      <c r="H35" s="55">
        <v>0.5590277777777778</v>
      </c>
      <c r="I35" s="33">
        <v>0.6279513888888889</v>
      </c>
      <c r="J35" s="30">
        <v>0</v>
      </c>
      <c r="K35" s="7"/>
      <c r="L35" s="9"/>
      <c r="M35" s="7"/>
      <c r="N35" s="9"/>
      <c r="O35" s="7"/>
      <c r="P35" s="9"/>
      <c r="Q35" s="7"/>
      <c r="R35" s="39"/>
      <c r="S35" s="30"/>
      <c r="T35" s="9"/>
      <c r="U35" s="7"/>
      <c r="V35" s="39"/>
      <c r="W35" s="30">
        <f>L40027+COUNTIF(J35:V35,"сн")</f>
        <v>0</v>
      </c>
      <c r="X35" s="9">
        <f t="shared" si="4"/>
        <v>0</v>
      </c>
      <c r="Y35" s="10">
        <f t="shared" si="1"/>
        <v>1</v>
      </c>
      <c r="Z35" s="11">
        <f t="shared" si="2"/>
        <v>0.06892361111111112</v>
      </c>
      <c r="AA35" s="92">
        <f t="shared" si="3"/>
        <v>1.6523307436182026</v>
      </c>
      <c r="AB35" s="99" t="s">
        <v>202</v>
      </c>
      <c r="AC35" s="12"/>
    </row>
    <row r="36" spans="1:29" ht="25.5">
      <c r="A36" s="2">
        <v>31</v>
      </c>
      <c r="B36" s="44" t="s">
        <v>90</v>
      </c>
      <c r="C36" s="45" t="s">
        <v>10</v>
      </c>
      <c r="D36" s="46">
        <v>255</v>
      </c>
      <c r="E36" s="47">
        <v>0</v>
      </c>
      <c r="F36" s="48" t="s">
        <v>91</v>
      </c>
      <c r="G36" s="53">
        <v>1</v>
      </c>
      <c r="H36" s="55">
        <v>0.510416666666662</v>
      </c>
      <c r="I36" s="33">
        <v>0.5796412037037036</v>
      </c>
      <c r="J36" s="30">
        <v>0</v>
      </c>
      <c r="K36" s="7"/>
      <c r="L36" s="9"/>
      <c r="M36" s="7"/>
      <c r="N36" s="9"/>
      <c r="O36" s="7"/>
      <c r="P36" s="9"/>
      <c r="Q36" s="7"/>
      <c r="R36" s="39"/>
      <c r="S36" s="30"/>
      <c r="T36" s="9"/>
      <c r="U36" s="7"/>
      <c r="V36" s="39"/>
      <c r="W36" s="30">
        <f>L40028+COUNTIF(J36:V36,"сн")</f>
        <v>0</v>
      </c>
      <c r="X36" s="9">
        <f t="shared" si="4"/>
        <v>0</v>
      </c>
      <c r="Y36" s="10">
        <f t="shared" si="1"/>
        <v>1</v>
      </c>
      <c r="Z36" s="11">
        <f t="shared" si="2"/>
        <v>0.06922453703704168</v>
      </c>
      <c r="AA36" s="92">
        <f t="shared" si="3"/>
        <v>1.6595449500556056</v>
      </c>
      <c r="AB36" s="99" t="s">
        <v>202</v>
      </c>
      <c r="AC36" s="12"/>
    </row>
    <row r="37" spans="1:29" ht="25.5">
      <c r="A37" s="2">
        <v>32</v>
      </c>
      <c r="B37" s="44" t="s">
        <v>131</v>
      </c>
      <c r="C37" s="45" t="s">
        <v>132</v>
      </c>
      <c r="D37" s="46">
        <v>294</v>
      </c>
      <c r="E37" s="47">
        <v>0</v>
      </c>
      <c r="F37" s="48" t="s">
        <v>234</v>
      </c>
      <c r="G37" s="53">
        <v>0</v>
      </c>
      <c r="H37" s="55">
        <v>0.576388888888881</v>
      </c>
      <c r="I37" s="33">
        <v>0.6471527777777778</v>
      </c>
      <c r="J37" s="30">
        <v>0</v>
      </c>
      <c r="K37" s="7"/>
      <c r="L37" s="9"/>
      <c r="M37" s="7"/>
      <c r="N37" s="9"/>
      <c r="O37" s="7"/>
      <c r="P37" s="9"/>
      <c r="Q37" s="95"/>
      <c r="R37" s="39"/>
      <c r="S37" s="30"/>
      <c r="T37" s="9"/>
      <c r="U37" s="7"/>
      <c r="V37" s="39"/>
      <c r="W37" s="30">
        <f>L40032+COUNTIF(J37:V37,"сн")</f>
        <v>0</v>
      </c>
      <c r="X37" s="9">
        <f t="shared" si="4"/>
        <v>0</v>
      </c>
      <c r="Y37" s="10">
        <f t="shared" si="1"/>
        <v>1</v>
      </c>
      <c r="Z37" s="11">
        <f t="shared" si="2"/>
        <v>0.07076388888889684</v>
      </c>
      <c r="AA37" s="92">
        <f t="shared" si="3"/>
        <v>1.6964483906772168</v>
      </c>
      <c r="AB37" s="99"/>
      <c r="AC37" s="12"/>
    </row>
    <row r="38" spans="1:29" ht="25.5">
      <c r="A38" s="2">
        <v>33</v>
      </c>
      <c r="B38" s="44" t="s">
        <v>77</v>
      </c>
      <c r="C38" s="45" t="s">
        <v>10</v>
      </c>
      <c r="D38" s="46">
        <v>243</v>
      </c>
      <c r="E38" s="47">
        <v>1</v>
      </c>
      <c r="F38" s="48" t="s">
        <v>235</v>
      </c>
      <c r="G38" s="53">
        <v>0</v>
      </c>
      <c r="H38" s="55">
        <v>0.48958333333333</v>
      </c>
      <c r="I38" s="33">
        <v>0.5604745370370371</v>
      </c>
      <c r="J38" s="30">
        <v>0</v>
      </c>
      <c r="K38" s="7"/>
      <c r="L38" s="9"/>
      <c r="M38" s="7"/>
      <c r="N38" s="9"/>
      <c r="O38" s="7"/>
      <c r="P38" s="9"/>
      <c r="Q38" s="7"/>
      <c r="R38" s="39">
        <v>0.0017939814814814815</v>
      </c>
      <c r="S38" s="30"/>
      <c r="T38" s="9"/>
      <c r="U38" s="7"/>
      <c r="V38" s="39"/>
      <c r="W38" s="30">
        <f>L40028+COUNTIF(J38:V38,"сн")</f>
        <v>0</v>
      </c>
      <c r="X38" s="9">
        <f t="shared" si="4"/>
        <v>0.0017939814814814815</v>
      </c>
      <c r="Y38" s="10">
        <f aca="true" t="shared" si="5" ref="Y38:Y69">IF(I38&lt;H38,0,1)</f>
        <v>1</v>
      </c>
      <c r="Z38" s="11">
        <f aca="true" t="shared" si="6" ref="Z38:Z69">IF(I38&lt;H38,"не фин.",I38-H38-X38)</f>
        <v>0.06909722222222563</v>
      </c>
      <c r="AA38" s="92">
        <f t="shared" si="3"/>
        <v>1.6564927857936447</v>
      </c>
      <c r="AB38" s="99"/>
      <c r="AC38" s="12"/>
    </row>
    <row r="39" spans="1:29" ht="25.5">
      <c r="A39" s="2">
        <v>34</v>
      </c>
      <c r="B39" s="44" t="s">
        <v>118</v>
      </c>
      <c r="C39" s="45" t="s">
        <v>10</v>
      </c>
      <c r="D39" s="46">
        <v>280</v>
      </c>
      <c r="E39" s="47">
        <v>1</v>
      </c>
      <c r="F39" s="48" t="s">
        <v>260</v>
      </c>
      <c r="G39" s="53">
        <v>0</v>
      </c>
      <c r="H39" s="55">
        <v>0.552083333333327</v>
      </c>
      <c r="I39" s="33">
        <v>0.6242592592592593</v>
      </c>
      <c r="J39" s="30">
        <v>0</v>
      </c>
      <c r="K39" s="7"/>
      <c r="L39" s="9">
        <v>0.0006944444444444445</v>
      </c>
      <c r="M39" s="7"/>
      <c r="N39" s="9"/>
      <c r="O39" s="7"/>
      <c r="P39" s="9"/>
      <c r="Q39" s="7"/>
      <c r="R39" s="39"/>
      <c r="S39" s="30"/>
      <c r="T39" s="9"/>
      <c r="U39" s="7"/>
      <c r="V39" s="39"/>
      <c r="W39" s="30">
        <f>L40032+COUNTIF(J39:V39,"сн")</f>
        <v>0</v>
      </c>
      <c r="X39" s="9">
        <f t="shared" si="4"/>
        <v>0.0006944444444444445</v>
      </c>
      <c r="Y39" s="10">
        <f t="shared" si="5"/>
        <v>1</v>
      </c>
      <c r="Z39" s="11">
        <f t="shared" si="6"/>
        <v>0.07148148148148781</v>
      </c>
      <c r="AA39" s="92">
        <f t="shared" si="3"/>
        <v>1.7136514983353353</v>
      </c>
      <c r="AB39" s="99"/>
      <c r="AC39" s="12"/>
    </row>
    <row r="40" spans="1:29" ht="25.5">
      <c r="A40" s="2">
        <v>35</v>
      </c>
      <c r="B40" s="44" t="s">
        <v>120</v>
      </c>
      <c r="C40" s="45" t="s">
        <v>10</v>
      </c>
      <c r="D40" s="46">
        <v>282</v>
      </c>
      <c r="E40" s="47">
        <v>1</v>
      </c>
      <c r="F40" s="48" t="s">
        <v>261</v>
      </c>
      <c r="G40" s="53">
        <v>0</v>
      </c>
      <c r="H40" s="55">
        <v>0.555555555555549</v>
      </c>
      <c r="I40" s="33">
        <v>0.6278935185185185</v>
      </c>
      <c r="J40" s="30">
        <v>0</v>
      </c>
      <c r="K40" s="7"/>
      <c r="L40" s="9"/>
      <c r="M40" s="7"/>
      <c r="N40" s="9"/>
      <c r="O40" s="7"/>
      <c r="P40" s="9"/>
      <c r="Q40" s="7"/>
      <c r="R40" s="39"/>
      <c r="S40" s="30"/>
      <c r="T40" s="9"/>
      <c r="U40" s="7"/>
      <c r="V40" s="39"/>
      <c r="W40" s="30">
        <f>L40033+COUNTIF(J40:V40,"сн")</f>
        <v>0</v>
      </c>
      <c r="X40" s="9">
        <f t="shared" si="4"/>
        <v>0</v>
      </c>
      <c r="Y40" s="10">
        <f t="shared" si="5"/>
        <v>1</v>
      </c>
      <c r="Z40" s="11">
        <f t="shared" si="6"/>
        <v>0.07233796296296946</v>
      </c>
      <c r="AA40" s="92">
        <f t="shared" si="3"/>
        <v>1.7341842397337854</v>
      </c>
      <c r="AB40" s="99"/>
      <c r="AC40" s="12"/>
    </row>
    <row r="41" spans="1:29" ht="25.5">
      <c r="A41" s="2">
        <v>36</v>
      </c>
      <c r="B41" s="44" t="s">
        <v>100</v>
      </c>
      <c r="C41" s="45" t="s">
        <v>10</v>
      </c>
      <c r="D41" s="46">
        <v>264</v>
      </c>
      <c r="E41" s="47">
        <v>1</v>
      </c>
      <c r="F41" s="48" t="s">
        <v>236</v>
      </c>
      <c r="G41" s="53">
        <v>0</v>
      </c>
      <c r="H41" s="55">
        <v>0.52430555555555</v>
      </c>
      <c r="I41" s="33">
        <v>0.5990509259259259</v>
      </c>
      <c r="J41" s="30">
        <v>0</v>
      </c>
      <c r="K41" s="7"/>
      <c r="L41" s="9">
        <v>0.0006944444444444445</v>
      </c>
      <c r="M41" s="7"/>
      <c r="N41" s="9"/>
      <c r="O41" s="7"/>
      <c r="P41" s="9"/>
      <c r="Q41" s="7"/>
      <c r="R41" s="39"/>
      <c r="S41" s="30"/>
      <c r="T41" s="9"/>
      <c r="U41" s="7"/>
      <c r="V41" s="39"/>
      <c r="W41" s="30">
        <f>L40034+COUNTIF(J41:V41,"сн")</f>
        <v>0</v>
      </c>
      <c r="X41" s="9">
        <f t="shared" si="4"/>
        <v>0.0006944444444444445</v>
      </c>
      <c r="Y41" s="10">
        <f t="shared" si="5"/>
        <v>1</v>
      </c>
      <c r="Z41" s="11">
        <f t="shared" si="6"/>
        <v>0.07405092592593143</v>
      </c>
      <c r="AA41" s="92">
        <f t="shared" si="3"/>
        <v>1.775249722530654</v>
      </c>
      <c r="AB41" s="99"/>
      <c r="AC41" s="12"/>
    </row>
    <row r="42" spans="1:29" ht="25.5">
      <c r="A42" s="2">
        <v>37</v>
      </c>
      <c r="B42" s="44" t="s">
        <v>119</v>
      </c>
      <c r="C42" s="45" t="s">
        <v>10</v>
      </c>
      <c r="D42" s="46">
        <v>281</v>
      </c>
      <c r="E42" s="47">
        <v>1</v>
      </c>
      <c r="F42" s="48" t="s">
        <v>262</v>
      </c>
      <c r="G42" s="53">
        <v>0</v>
      </c>
      <c r="H42" s="55">
        <v>0.5069444444444444</v>
      </c>
      <c r="I42" s="33">
        <v>0.5814699074074073</v>
      </c>
      <c r="J42" s="30">
        <v>0</v>
      </c>
      <c r="K42" s="7"/>
      <c r="L42" s="9"/>
      <c r="M42" s="7"/>
      <c r="N42" s="9"/>
      <c r="O42" s="7"/>
      <c r="P42" s="9"/>
      <c r="Q42" s="7"/>
      <c r="R42" s="39"/>
      <c r="S42" s="30"/>
      <c r="T42" s="9"/>
      <c r="U42" s="7"/>
      <c r="V42" s="39"/>
      <c r="W42" s="30">
        <f>L40035+COUNTIF(J42:V42,"сн")</f>
        <v>0</v>
      </c>
      <c r="X42" s="9">
        <f t="shared" si="4"/>
        <v>0</v>
      </c>
      <c r="Y42" s="10">
        <f t="shared" si="5"/>
        <v>1</v>
      </c>
      <c r="Z42" s="11">
        <f t="shared" si="6"/>
        <v>0.07452546296296292</v>
      </c>
      <c r="AA42" s="92">
        <f t="shared" si="3"/>
        <v>1.7866259711431736</v>
      </c>
      <c r="AB42" s="99"/>
      <c r="AC42" s="12"/>
    </row>
    <row r="43" spans="1:29" ht="25.5">
      <c r="A43" s="2">
        <v>38</v>
      </c>
      <c r="B43" s="44" t="s">
        <v>33</v>
      </c>
      <c r="C43" s="45" t="s">
        <v>10</v>
      </c>
      <c r="D43" s="46">
        <v>212</v>
      </c>
      <c r="E43" s="47">
        <v>1</v>
      </c>
      <c r="F43" s="48" t="s">
        <v>34</v>
      </c>
      <c r="G43" s="53">
        <v>17</v>
      </c>
      <c r="H43" s="55">
        <v>0.434027777777777</v>
      </c>
      <c r="I43" s="33">
        <v>0.5086574074074074</v>
      </c>
      <c r="J43" s="30">
        <v>0</v>
      </c>
      <c r="K43" s="7"/>
      <c r="L43" s="9"/>
      <c r="M43" s="7"/>
      <c r="N43" s="9"/>
      <c r="O43" s="7"/>
      <c r="P43" s="9"/>
      <c r="Q43" s="7"/>
      <c r="R43" s="39"/>
      <c r="S43" s="30"/>
      <c r="T43" s="9"/>
      <c r="U43" s="7"/>
      <c r="V43" s="39"/>
      <c r="W43" s="30">
        <f>L40031+COUNTIF(J43:V43,"сн")</f>
        <v>0</v>
      </c>
      <c r="X43" s="9">
        <f t="shared" si="4"/>
        <v>0</v>
      </c>
      <c r="Y43" s="10">
        <f t="shared" si="5"/>
        <v>1</v>
      </c>
      <c r="Z43" s="11">
        <f t="shared" si="6"/>
        <v>0.07462962962963038</v>
      </c>
      <c r="AA43" s="92">
        <f t="shared" si="3"/>
        <v>1.7891231964484091</v>
      </c>
      <c r="AB43" s="99"/>
      <c r="AC43" s="12"/>
    </row>
    <row r="44" spans="1:29" ht="25.5">
      <c r="A44" s="2">
        <v>39</v>
      </c>
      <c r="B44" s="44" t="s">
        <v>64</v>
      </c>
      <c r="C44" s="45" t="s">
        <v>10</v>
      </c>
      <c r="D44" s="46">
        <v>230</v>
      </c>
      <c r="E44" s="47">
        <v>1</v>
      </c>
      <c r="F44" s="48" t="s">
        <v>65</v>
      </c>
      <c r="G44" s="53">
        <v>4</v>
      </c>
      <c r="H44" s="55">
        <v>0.465277777777775</v>
      </c>
      <c r="I44" s="33">
        <v>0.5400462962962963</v>
      </c>
      <c r="J44" s="30">
        <v>0</v>
      </c>
      <c r="K44" s="7"/>
      <c r="L44" s="9"/>
      <c r="M44" s="7"/>
      <c r="N44" s="9"/>
      <c r="O44" s="7"/>
      <c r="P44" s="9"/>
      <c r="Q44" s="7"/>
      <c r="R44" s="39"/>
      <c r="S44" s="30"/>
      <c r="T44" s="9"/>
      <c r="U44" s="7"/>
      <c r="V44" s="39"/>
      <c r="W44" s="30">
        <f>L40032+COUNTIF(J44:V44,"сн")</f>
        <v>0</v>
      </c>
      <c r="X44" s="9">
        <f t="shared" si="4"/>
        <v>0</v>
      </c>
      <c r="Y44" s="10">
        <f t="shared" si="5"/>
        <v>1</v>
      </c>
      <c r="Z44" s="11">
        <f t="shared" si="6"/>
        <v>0.07476851851852129</v>
      </c>
      <c r="AA44" s="92">
        <f t="shared" si="3"/>
        <v>1.7924528301887461</v>
      </c>
      <c r="AB44" s="99"/>
      <c r="AC44" s="12"/>
    </row>
    <row r="45" spans="1:29" ht="25.5">
      <c r="A45" s="2">
        <v>40</v>
      </c>
      <c r="B45" s="44" t="s">
        <v>31</v>
      </c>
      <c r="C45" s="45" t="s">
        <v>10</v>
      </c>
      <c r="D45" s="46">
        <v>210</v>
      </c>
      <c r="E45" s="47">
        <v>1</v>
      </c>
      <c r="F45" s="48" t="s">
        <v>237</v>
      </c>
      <c r="G45" s="53">
        <v>4</v>
      </c>
      <c r="H45" s="55">
        <v>0.430555555555555</v>
      </c>
      <c r="I45" s="33">
        <v>0.5064699074074074</v>
      </c>
      <c r="J45" s="30">
        <v>0</v>
      </c>
      <c r="K45" s="7"/>
      <c r="L45" s="9"/>
      <c r="M45" s="7"/>
      <c r="N45" s="9"/>
      <c r="O45" s="7"/>
      <c r="P45" s="9"/>
      <c r="Q45" s="7"/>
      <c r="R45" s="39"/>
      <c r="S45" s="30"/>
      <c r="T45" s="9"/>
      <c r="U45" s="7"/>
      <c r="V45" s="39"/>
      <c r="W45" s="30">
        <f>L40033+COUNTIF(J45:V45,"сн")</f>
        <v>0</v>
      </c>
      <c r="X45" s="9">
        <f t="shared" si="4"/>
        <v>0</v>
      </c>
      <c r="Y45" s="10">
        <f t="shared" si="5"/>
        <v>1</v>
      </c>
      <c r="Z45" s="11">
        <f t="shared" si="6"/>
        <v>0.07591435185185236</v>
      </c>
      <c r="AA45" s="92">
        <f t="shared" si="3"/>
        <v>1.8199223085460725</v>
      </c>
      <c r="AB45" s="99"/>
      <c r="AC45" s="12"/>
    </row>
    <row r="46" spans="1:29" ht="25.5">
      <c r="A46" s="2">
        <v>41</v>
      </c>
      <c r="B46" s="44" t="s">
        <v>127</v>
      </c>
      <c r="C46" s="45" t="s">
        <v>10</v>
      </c>
      <c r="D46" s="46">
        <v>288</v>
      </c>
      <c r="E46" s="47">
        <v>1</v>
      </c>
      <c r="F46" s="48" t="s">
        <v>238</v>
      </c>
      <c r="G46" s="53">
        <v>0</v>
      </c>
      <c r="H46" s="55">
        <v>0.565972222222215</v>
      </c>
      <c r="I46" s="33">
        <v>0.6434375</v>
      </c>
      <c r="J46" s="30">
        <v>0</v>
      </c>
      <c r="K46" s="7"/>
      <c r="L46" s="9"/>
      <c r="M46" s="7"/>
      <c r="N46" s="9"/>
      <c r="O46" s="7"/>
      <c r="P46" s="9"/>
      <c r="Q46" s="7"/>
      <c r="R46" s="39"/>
      <c r="S46" s="30"/>
      <c r="T46" s="9"/>
      <c r="U46" s="7"/>
      <c r="V46" s="39"/>
      <c r="W46" s="30">
        <f>L40039+COUNTIF(J46:V46,"сн")</f>
        <v>0</v>
      </c>
      <c r="X46" s="9">
        <f t="shared" si="4"/>
        <v>0</v>
      </c>
      <c r="Y46" s="10">
        <f t="shared" si="5"/>
        <v>1</v>
      </c>
      <c r="Z46" s="11">
        <f t="shared" si="6"/>
        <v>0.077465277777785</v>
      </c>
      <c r="AA46" s="92">
        <f t="shared" si="3"/>
        <v>1.8571032186461227</v>
      </c>
      <c r="AB46" s="99"/>
      <c r="AC46" s="12"/>
    </row>
    <row r="47" spans="1:29" ht="25.5">
      <c r="A47" s="2">
        <v>42</v>
      </c>
      <c r="B47" s="78" t="s">
        <v>122</v>
      </c>
      <c r="C47" s="79" t="s">
        <v>43</v>
      </c>
      <c r="D47" s="80">
        <v>284</v>
      </c>
      <c r="E47" s="81">
        <v>0</v>
      </c>
      <c r="F47" s="82" t="s">
        <v>239</v>
      </c>
      <c r="G47" s="83">
        <v>0</v>
      </c>
      <c r="H47" s="84">
        <v>0.517361111111111</v>
      </c>
      <c r="I47" s="33">
        <v>0.594849537037037</v>
      </c>
      <c r="J47" s="30">
        <v>0</v>
      </c>
      <c r="K47" s="7"/>
      <c r="L47" s="9"/>
      <c r="M47" s="7"/>
      <c r="N47" s="9"/>
      <c r="O47" s="7"/>
      <c r="P47" s="9"/>
      <c r="Q47" s="7"/>
      <c r="R47" s="39"/>
      <c r="S47" s="30"/>
      <c r="T47" s="9"/>
      <c r="U47" s="7"/>
      <c r="V47" s="39"/>
      <c r="W47" s="30">
        <f>L40040+COUNTIF(J47:V47,"сн")</f>
        <v>0</v>
      </c>
      <c r="X47" s="9">
        <f aca="true" t="shared" si="7" ref="X47:X78">SUM(L47,N47,P47,R47,T47,V47)</f>
        <v>0</v>
      </c>
      <c r="Y47" s="10">
        <f t="shared" si="5"/>
        <v>1</v>
      </c>
      <c r="Z47" s="11">
        <f t="shared" si="6"/>
        <v>0.07748842592592597</v>
      </c>
      <c r="AA47" s="92">
        <f t="shared" si="3"/>
        <v>1.8576581576026654</v>
      </c>
      <c r="AB47" s="99"/>
      <c r="AC47" s="12"/>
    </row>
    <row r="48" spans="1:29" ht="25.5">
      <c r="A48" s="2">
        <v>43</v>
      </c>
      <c r="B48" s="44" t="s">
        <v>80</v>
      </c>
      <c r="C48" s="45" t="s">
        <v>10</v>
      </c>
      <c r="D48" s="46">
        <v>246</v>
      </c>
      <c r="E48" s="47">
        <v>0</v>
      </c>
      <c r="F48" s="48" t="s">
        <v>81</v>
      </c>
      <c r="G48" s="53">
        <v>1.2</v>
      </c>
      <c r="H48" s="55">
        <v>0.493055555555552</v>
      </c>
      <c r="I48" s="33">
        <v>0.5718865740740741</v>
      </c>
      <c r="J48" s="30">
        <v>0</v>
      </c>
      <c r="K48" s="7"/>
      <c r="L48" s="9">
        <v>0.0006944444444444445</v>
      </c>
      <c r="M48" s="7"/>
      <c r="N48" s="9"/>
      <c r="O48" s="7"/>
      <c r="P48" s="9"/>
      <c r="Q48" s="7"/>
      <c r="R48" s="39"/>
      <c r="S48" s="30"/>
      <c r="T48" s="9"/>
      <c r="U48" s="7"/>
      <c r="V48" s="39"/>
      <c r="W48" s="30">
        <f>L40039+COUNTIF(J48:V48,"сн")</f>
        <v>0</v>
      </c>
      <c r="X48" s="9">
        <f t="shared" si="7"/>
        <v>0.0006944444444444445</v>
      </c>
      <c r="Y48" s="10">
        <f t="shared" si="5"/>
        <v>1</v>
      </c>
      <c r="Z48" s="11">
        <f t="shared" si="6"/>
        <v>0.07813657407407759</v>
      </c>
      <c r="AA48" s="92">
        <f t="shared" si="3"/>
        <v>1.873196448390762</v>
      </c>
      <c r="AB48" s="99"/>
      <c r="AC48" s="12"/>
    </row>
    <row r="49" spans="1:29" ht="25.5">
      <c r="A49" s="2">
        <v>44</v>
      </c>
      <c r="B49" s="44" t="s">
        <v>94</v>
      </c>
      <c r="C49" s="45" t="s">
        <v>10</v>
      </c>
      <c r="D49" s="46">
        <v>257</v>
      </c>
      <c r="E49" s="47">
        <v>0</v>
      </c>
      <c r="F49" s="48" t="s">
        <v>240</v>
      </c>
      <c r="G49" s="53">
        <v>0.9</v>
      </c>
      <c r="H49" s="55">
        <v>0.513888888888884</v>
      </c>
      <c r="I49" s="33">
        <v>0.5930671296296296</v>
      </c>
      <c r="J49" s="30">
        <v>0</v>
      </c>
      <c r="K49" s="7"/>
      <c r="L49" s="9"/>
      <c r="M49" s="7"/>
      <c r="N49" s="9"/>
      <c r="O49" s="7"/>
      <c r="P49" s="9"/>
      <c r="Q49" s="7"/>
      <c r="R49" s="39">
        <v>0.001400462962962963</v>
      </c>
      <c r="S49" s="30"/>
      <c r="T49" s="9"/>
      <c r="U49" s="7"/>
      <c r="V49" s="39"/>
      <c r="W49" s="30">
        <f>L40041+COUNTIF(J49:V49,"сн")</f>
        <v>0</v>
      </c>
      <c r="X49" s="9">
        <f t="shared" si="7"/>
        <v>0.001400462962962963</v>
      </c>
      <c r="Y49" s="10">
        <f t="shared" si="5"/>
        <v>1</v>
      </c>
      <c r="Z49" s="11">
        <f t="shared" si="6"/>
        <v>0.07777777777778268</v>
      </c>
      <c r="AA49" s="92">
        <f t="shared" si="3"/>
        <v>1.8645948945617161</v>
      </c>
      <c r="AB49" s="99"/>
      <c r="AC49" s="12"/>
    </row>
    <row r="50" spans="1:29" ht="25.5">
      <c r="A50" s="2">
        <v>45</v>
      </c>
      <c r="B50" s="44" t="s">
        <v>27</v>
      </c>
      <c r="C50" s="45" t="s">
        <v>10</v>
      </c>
      <c r="D50" s="46">
        <v>208</v>
      </c>
      <c r="E50" s="47">
        <v>0</v>
      </c>
      <c r="F50" s="48" t="s">
        <v>28</v>
      </c>
      <c r="G50" s="53">
        <v>4</v>
      </c>
      <c r="H50" s="55">
        <v>0.427083333333333</v>
      </c>
      <c r="I50" s="33">
        <v>0.5075231481481481</v>
      </c>
      <c r="J50" s="30">
        <v>0</v>
      </c>
      <c r="K50" s="7"/>
      <c r="L50" s="9"/>
      <c r="M50" s="7"/>
      <c r="N50" s="9"/>
      <c r="O50" s="7"/>
      <c r="P50" s="9"/>
      <c r="Q50" s="7"/>
      <c r="R50" s="39"/>
      <c r="S50" s="30"/>
      <c r="T50" s="9"/>
      <c r="U50" s="7"/>
      <c r="V50" s="39"/>
      <c r="W50" s="30">
        <f>L40038+COUNTIF(J50:V50,"сн")</f>
        <v>0</v>
      </c>
      <c r="X50" s="9">
        <f t="shared" si="7"/>
        <v>0</v>
      </c>
      <c r="Y50" s="10">
        <f t="shared" si="5"/>
        <v>1</v>
      </c>
      <c r="Z50" s="11">
        <f t="shared" si="6"/>
        <v>0.08043981481481516</v>
      </c>
      <c r="AA50" s="92">
        <f t="shared" si="3"/>
        <v>1.9284128745838045</v>
      </c>
      <c r="AB50" s="99"/>
      <c r="AC50" s="12"/>
    </row>
    <row r="51" spans="1:29" s="149" customFormat="1" ht="25.5">
      <c r="A51" s="131">
        <v>46</v>
      </c>
      <c r="B51" s="132" t="s">
        <v>54</v>
      </c>
      <c r="C51" s="133" t="s">
        <v>10</v>
      </c>
      <c r="D51" s="134">
        <v>225</v>
      </c>
      <c r="E51" s="135">
        <v>1</v>
      </c>
      <c r="F51" s="136" t="s">
        <v>55</v>
      </c>
      <c r="G51" s="137">
        <v>4</v>
      </c>
      <c r="H51" s="138">
        <v>0.458333333333331</v>
      </c>
      <c r="I51" s="139">
        <v>0.5394675925925926</v>
      </c>
      <c r="J51" s="140">
        <v>0</v>
      </c>
      <c r="K51" s="141"/>
      <c r="L51" s="142">
        <v>0.0006944444444444445</v>
      </c>
      <c r="M51" s="141"/>
      <c r="N51" s="142"/>
      <c r="O51" s="141"/>
      <c r="P51" s="142"/>
      <c r="Q51" s="141"/>
      <c r="R51" s="143"/>
      <c r="S51" s="140"/>
      <c r="T51" s="142"/>
      <c r="U51" s="141"/>
      <c r="V51" s="143"/>
      <c r="W51" s="140">
        <f>L40039+COUNTIF(J51:V51,"сн")</f>
        <v>0</v>
      </c>
      <c r="X51" s="142">
        <f t="shared" si="7"/>
        <v>0.0006944444444444445</v>
      </c>
      <c r="Y51" s="144">
        <f t="shared" si="5"/>
        <v>1</v>
      </c>
      <c r="Z51" s="145">
        <f t="shared" si="6"/>
        <v>0.08043981481481716</v>
      </c>
      <c r="AA51" s="146">
        <f t="shared" si="3"/>
        <v>1.9284128745838525</v>
      </c>
      <c r="AB51" s="147"/>
      <c r="AC51" s="148"/>
    </row>
    <row r="52" spans="1:29" ht="25.5">
      <c r="A52" s="2">
        <v>47</v>
      </c>
      <c r="B52" s="44" t="s">
        <v>87</v>
      </c>
      <c r="C52" s="45" t="s">
        <v>10</v>
      </c>
      <c r="D52" s="46">
        <v>253</v>
      </c>
      <c r="E52" s="47">
        <v>1</v>
      </c>
      <c r="F52" s="48" t="s">
        <v>241</v>
      </c>
      <c r="G52" s="53">
        <v>1</v>
      </c>
      <c r="H52" s="55">
        <v>0.50694444444444</v>
      </c>
      <c r="I52" s="33">
        <v>0.5893171296296297</v>
      </c>
      <c r="J52" s="30">
        <v>0</v>
      </c>
      <c r="K52" s="7"/>
      <c r="L52" s="9"/>
      <c r="M52" s="7"/>
      <c r="N52" s="9"/>
      <c r="O52" s="7"/>
      <c r="P52" s="9"/>
      <c r="Q52" s="7"/>
      <c r="R52" s="39"/>
      <c r="S52" s="30"/>
      <c r="T52" s="9"/>
      <c r="U52" s="7"/>
      <c r="V52" s="39"/>
      <c r="W52" s="30">
        <f>L40044+COUNTIF(J52:V52,"сн")</f>
        <v>0</v>
      </c>
      <c r="X52" s="9">
        <f t="shared" si="7"/>
        <v>0</v>
      </c>
      <c r="Y52" s="10">
        <f t="shared" si="5"/>
        <v>1</v>
      </c>
      <c r="Z52" s="11">
        <f t="shared" si="6"/>
        <v>0.0823726851851897</v>
      </c>
      <c r="AA52" s="92">
        <f t="shared" si="3"/>
        <v>1.974750277469587</v>
      </c>
      <c r="AB52" s="99"/>
      <c r="AC52" s="12"/>
    </row>
    <row r="53" spans="1:29" ht="25.5">
      <c r="A53" s="2">
        <v>48</v>
      </c>
      <c r="B53" s="44" t="s">
        <v>84</v>
      </c>
      <c r="C53" s="45" t="s">
        <v>13</v>
      </c>
      <c r="D53" s="46">
        <v>250</v>
      </c>
      <c r="E53" s="47">
        <v>0</v>
      </c>
      <c r="F53" s="49" t="s">
        <v>263</v>
      </c>
      <c r="G53" s="53">
        <v>3</v>
      </c>
      <c r="H53" s="55">
        <v>0.499999999999996</v>
      </c>
      <c r="I53" s="33">
        <v>0.5837962962962963</v>
      </c>
      <c r="J53" s="30">
        <v>0</v>
      </c>
      <c r="K53" s="7"/>
      <c r="L53" s="9">
        <v>0.0006944444444444445</v>
      </c>
      <c r="M53" s="7"/>
      <c r="N53" s="9"/>
      <c r="O53" s="7"/>
      <c r="P53" s="9"/>
      <c r="Q53" s="7"/>
      <c r="R53" s="39">
        <v>0.0006944444444444445</v>
      </c>
      <c r="S53" s="30"/>
      <c r="T53" s="9"/>
      <c r="U53" s="7"/>
      <c r="V53" s="39"/>
      <c r="W53" s="30">
        <f>L40045+COUNTIF(J53:V53,"сн")</f>
        <v>0</v>
      </c>
      <c r="X53" s="9">
        <f t="shared" si="7"/>
        <v>0.001388888888888889</v>
      </c>
      <c r="Y53" s="10">
        <f t="shared" si="5"/>
        <v>1</v>
      </c>
      <c r="Z53" s="11">
        <f t="shared" si="6"/>
        <v>0.08240740740741137</v>
      </c>
      <c r="AA53" s="92">
        <f t="shared" si="3"/>
        <v>1.9755826859046461</v>
      </c>
      <c r="AB53" s="99"/>
      <c r="AC53" s="12"/>
    </row>
    <row r="54" spans="1:29" s="149" customFormat="1" ht="25.5">
      <c r="A54" s="131">
        <v>49</v>
      </c>
      <c r="B54" s="132" t="s">
        <v>35</v>
      </c>
      <c r="C54" s="133" t="s">
        <v>10</v>
      </c>
      <c r="D54" s="134">
        <v>213</v>
      </c>
      <c r="E54" s="135">
        <v>0</v>
      </c>
      <c r="F54" s="136" t="s">
        <v>264</v>
      </c>
      <c r="G54" s="137">
        <v>12</v>
      </c>
      <c r="H54" s="138">
        <v>0.437499999999999</v>
      </c>
      <c r="I54" s="139">
        <v>0.5206597222222222</v>
      </c>
      <c r="J54" s="140">
        <v>0</v>
      </c>
      <c r="K54" s="141"/>
      <c r="L54" s="142"/>
      <c r="M54" s="141"/>
      <c r="N54" s="142"/>
      <c r="O54" s="141"/>
      <c r="P54" s="142"/>
      <c r="Q54" s="141"/>
      <c r="R54" s="143">
        <v>0.001388888888888889</v>
      </c>
      <c r="S54" s="140"/>
      <c r="T54" s="142"/>
      <c r="U54" s="141"/>
      <c r="V54" s="143"/>
      <c r="W54" s="140">
        <f>L40042+COUNTIF(J54:V54,"сн")</f>
        <v>0</v>
      </c>
      <c r="X54" s="142">
        <f t="shared" si="7"/>
        <v>0.001388888888888889</v>
      </c>
      <c r="Y54" s="144">
        <f t="shared" si="5"/>
        <v>1</v>
      </c>
      <c r="Z54" s="145">
        <f t="shared" si="6"/>
        <v>0.08177083333333435</v>
      </c>
      <c r="AA54" s="146">
        <f t="shared" si="3"/>
        <v>1.9603218645949194</v>
      </c>
      <c r="AB54" s="147"/>
      <c r="AC54" s="148"/>
    </row>
    <row r="55" spans="1:29" ht="25.5">
      <c r="A55" s="2">
        <v>50</v>
      </c>
      <c r="B55" s="44" t="s">
        <v>44</v>
      </c>
      <c r="C55" s="45" t="s">
        <v>13</v>
      </c>
      <c r="D55" s="46">
        <v>218</v>
      </c>
      <c r="E55" s="47">
        <v>1</v>
      </c>
      <c r="F55" s="48" t="s">
        <v>265</v>
      </c>
      <c r="G55" s="53">
        <v>10</v>
      </c>
      <c r="H55" s="55">
        <v>0.444444444444443</v>
      </c>
      <c r="I55" s="33">
        <v>0.5287268518518519</v>
      </c>
      <c r="J55" s="30">
        <v>0</v>
      </c>
      <c r="K55" s="7"/>
      <c r="L55" s="9"/>
      <c r="M55" s="7"/>
      <c r="N55" s="9"/>
      <c r="O55" s="7"/>
      <c r="P55" s="9"/>
      <c r="Q55" s="7"/>
      <c r="R55" s="39"/>
      <c r="S55" s="30"/>
      <c r="T55" s="9"/>
      <c r="U55" s="7"/>
      <c r="V55" s="39"/>
      <c r="W55" s="30">
        <f>L40043+COUNTIF(J55:V55,"сн")</f>
        <v>0</v>
      </c>
      <c r="X55" s="9">
        <f t="shared" si="7"/>
        <v>0</v>
      </c>
      <c r="Y55" s="10">
        <f t="shared" si="5"/>
        <v>1</v>
      </c>
      <c r="Z55" s="11">
        <f t="shared" si="6"/>
        <v>0.08428240740740889</v>
      </c>
      <c r="AA55" s="92">
        <f t="shared" si="3"/>
        <v>2.0205327413984824</v>
      </c>
      <c r="AB55" s="99"/>
      <c r="AC55" s="12"/>
    </row>
    <row r="56" spans="1:29" ht="25.5">
      <c r="A56" s="2">
        <v>51</v>
      </c>
      <c r="B56" s="44" t="s">
        <v>42</v>
      </c>
      <c r="C56" s="45" t="s">
        <v>43</v>
      </c>
      <c r="D56" s="46">
        <v>217</v>
      </c>
      <c r="E56" s="47">
        <v>0</v>
      </c>
      <c r="F56" s="48" t="s">
        <v>242</v>
      </c>
      <c r="G56" s="53">
        <v>10</v>
      </c>
      <c r="H56" s="55">
        <v>0.444444444444443</v>
      </c>
      <c r="I56" s="33">
        <v>0.5310763888888889</v>
      </c>
      <c r="J56" s="30">
        <v>0</v>
      </c>
      <c r="K56" s="7"/>
      <c r="L56" s="9"/>
      <c r="M56" s="7"/>
      <c r="N56" s="9"/>
      <c r="O56" s="7"/>
      <c r="P56" s="9"/>
      <c r="Q56" s="7"/>
      <c r="R56" s="39"/>
      <c r="S56" s="30"/>
      <c r="T56" s="9"/>
      <c r="U56" s="7"/>
      <c r="V56" s="39"/>
      <c r="W56" s="30">
        <f>L40044+COUNTIF(J56:V56,"сн")</f>
        <v>0</v>
      </c>
      <c r="X56" s="9">
        <f t="shared" si="7"/>
        <v>0</v>
      </c>
      <c r="Y56" s="10">
        <f t="shared" si="5"/>
        <v>1</v>
      </c>
      <c r="Z56" s="11">
        <f t="shared" si="6"/>
        <v>0.08663194444444589</v>
      </c>
      <c r="AA56" s="92">
        <f t="shared" si="3"/>
        <v>2.0768590455050298</v>
      </c>
      <c r="AB56" s="99"/>
      <c r="AC56" s="12"/>
    </row>
    <row r="57" spans="1:29" ht="25.5">
      <c r="A57" s="2">
        <v>52</v>
      </c>
      <c r="B57" s="44" t="s">
        <v>20</v>
      </c>
      <c r="C57" s="45" t="s">
        <v>10</v>
      </c>
      <c r="D57" s="46">
        <v>203</v>
      </c>
      <c r="E57" s="47">
        <v>1</v>
      </c>
      <c r="F57" s="48" t="s">
        <v>243</v>
      </c>
      <c r="G57" s="53">
        <v>5</v>
      </c>
      <c r="H57" s="55">
        <v>0.4201388888888889</v>
      </c>
      <c r="I57" s="33">
        <v>0.5085185185185185</v>
      </c>
      <c r="J57" s="30">
        <v>0</v>
      </c>
      <c r="K57" s="7"/>
      <c r="L57" s="9"/>
      <c r="M57" s="7"/>
      <c r="N57" s="9"/>
      <c r="O57" s="7"/>
      <c r="P57" s="9"/>
      <c r="Q57" s="7"/>
      <c r="R57" s="39"/>
      <c r="S57" s="30"/>
      <c r="T57" s="9"/>
      <c r="U57" s="7"/>
      <c r="V57" s="39"/>
      <c r="W57" s="30">
        <f>L40045+COUNTIF(J57:V57,"сн")</f>
        <v>0</v>
      </c>
      <c r="X57" s="9">
        <f t="shared" si="7"/>
        <v>0</v>
      </c>
      <c r="Y57" s="10">
        <f t="shared" si="5"/>
        <v>1</v>
      </c>
      <c r="Z57" s="11">
        <f t="shared" si="6"/>
        <v>0.08837962962962959</v>
      </c>
      <c r="AA57" s="92">
        <f t="shared" si="3"/>
        <v>2.1187569367369585</v>
      </c>
      <c r="AB57" s="99"/>
      <c r="AC57" s="12"/>
    </row>
    <row r="58" spans="1:29" ht="25.5">
      <c r="A58" s="2">
        <v>53</v>
      </c>
      <c r="B58" s="44" t="s">
        <v>74</v>
      </c>
      <c r="C58" s="45" t="s">
        <v>13</v>
      </c>
      <c r="D58" s="46">
        <v>238</v>
      </c>
      <c r="E58" s="47">
        <v>1</v>
      </c>
      <c r="F58" s="48" t="s">
        <v>244</v>
      </c>
      <c r="G58" s="53">
        <v>2</v>
      </c>
      <c r="H58" s="55">
        <v>0.479166666666664</v>
      </c>
      <c r="I58" s="33">
        <v>0.5694675925925926</v>
      </c>
      <c r="J58" s="30">
        <v>0</v>
      </c>
      <c r="K58" s="7"/>
      <c r="L58" s="9"/>
      <c r="M58" s="7"/>
      <c r="N58" s="9"/>
      <c r="O58" s="7"/>
      <c r="P58" s="9"/>
      <c r="Q58" s="7"/>
      <c r="R58" s="39"/>
      <c r="S58" s="30"/>
      <c r="T58" s="9"/>
      <c r="U58" s="7"/>
      <c r="V58" s="39"/>
      <c r="W58" s="30">
        <f>L40046+COUNTIF(J58:V58,"сн")</f>
        <v>0</v>
      </c>
      <c r="X58" s="9">
        <f t="shared" si="7"/>
        <v>0</v>
      </c>
      <c r="Y58" s="10">
        <f t="shared" si="5"/>
        <v>1</v>
      </c>
      <c r="Z58" s="11">
        <f t="shared" si="6"/>
        <v>0.09030092592592859</v>
      </c>
      <c r="AA58" s="92">
        <f t="shared" si="3"/>
        <v>2.1648168701443486</v>
      </c>
      <c r="AB58" s="99"/>
      <c r="AC58" s="12"/>
    </row>
    <row r="59" spans="1:29" ht="25.5">
      <c r="A59" s="2">
        <v>54</v>
      </c>
      <c r="B59" s="44" t="s">
        <v>111</v>
      </c>
      <c r="C59" s="45" t="s">
        <v>10</v>
      </c>
      <c r="D59" s="46">
        <v>273</v>
      </c>
      <c r="E59" s="47">
        <v>1</v>
      </c>
      <c r="F59" s="48" t="s">
        <v>267</v>
      </c>
      <c r="G59" s="53">
        <v>0</v>
      </c>
      <c r="H59" s="55">
        <v>0.54166666666666</v>
      </c>
      <c r="I59" s="33">
        <v>0.6387962962962963</v>
      </c>
      <c r="J59" s="30">
        <v>0</v>
      </c>
      <c r="K59" s="7"/>
      <c r="L59" s="9"/>
      <c r="M59" s="7"/>
      <c r="N59" s="9"/>
      <c r="O59" s="7"/>
      <c r="P59" s="9"/>
      <c r="Q59" s="7"/>
      <c r="R59" s="39"/>
      <c r="S59" s="30"/>
      <c r="T59" s="9"/>
      <c r="U59" s="7"/>
      <c r="V59" s="39"/>
      <c r="W59" s="30">
        <f>L40052+COUNTIF(J59:V59,"сн")</f>
        <v>0</v>
      </c>
      <c r="X59" s="9">
        <f t="shared" si="7"/>
        <v>0</v>
      </c>
      <c r="Y59" s="10">
        <f t="shared" si="5"/>
        <v>1</v>
      </c>
      <c r="Z59" s="11">
        <f t="shared" si="6"/>
        <v>0.09712962962963634</v>
      </c>
      <c r="AA59" s="92">
        <f t="shared" si="3"/>
        <v>2.3285238623753</v>
      </c>
      <c r="AB59" s="99"/>
      <c r="AC59" s="12"/>
    </row>
    <row r="60" spans="1:29" ht="25.5">
      <c r="A60" s="2">
        <v>55</v>
      </c>
      <c r="B60" s="44" t="s">
        <v>22</v>
      </c>
      <c r="C60" s="45" t="s">
        <v>23</v>
      </c>
      <c r="D60" s="46">
        <v>205</v>
      </c>
      <c r="E60" s="47">
        <v>1</v>
      </c>
      <c r="F60" s="48" t="s">
        <v>268</v>
      </c>
      <c r="G60" s="53">
        <v>22</v>
      </c>
      <c r="H60" s="55">
        <v>0.423611111111111</v>
      </c>
      <c r="I60" s="33">
        <v>0.5236111111111111</v>
      </c>
      <c r="J60" s="30">
        <v>0</v>
      </c>
      <c r="K60" s="7"/>
      <c r="L60" s="9"/>
      <c r="M60" s="7"/>
      <c r="N60" s="9"/>
      <c r="O60" s="7"/>
      <c r="P60" s="9"/>
      <c r="Q60" s="7"/>
      <c r="R60" s="39"/>
      <c r="S60" s="30"/>
      <c r="T60" s="9"/>
      <c r="U60" s="7"/>
      <c r="V60" s="39"/>
      <c r="W60" s="30">
        <f>L40048+COUNTIF(J60:V60,"сн")</f>
        <v>0</v>
      </c>
      <c r="X60" s="9">
        <f t="shared" si="7"/>
        <v>0</v>
      </c>
      <c r="Y60" s="10">
        <f t="shared" si="5"/>
        <v>1</v>
      </c>
      <c r="Z60" s="11">
        <f t="shared" si="6"/>
        <v>0.10000000000000014</v>
      </c>
      <c r="AA60" s="92">
        <f t="shared" si="3"/>
        <v>2.3973362930077733</v>
      </c>
      <c r="AB60" s="99"/>
      <c r="AC60" s="12"/>
    </row>
    <row r="61" spans="1:29" ht="25.5">
      <c r="A61" s="2">
        <v>56</v>
      </c>
      <c r="B61" s="44" t="s">
        <v>67</v>
      </c>
      <c r="C61" s="45" t="s">
        <v>10</v>
      </c>
      <c r="D61" s="46">
        <v>232</v>
      </c>
      <c r="E61" s="47">
        <v>1</v>
      </c>
      <c r="F61" s="48" t="s">
        <v>68</v>
      </c>
      <c r="G61" s="53">
        <v>4</v>
      </c>
      <c r="H61" s="55">
        <v>0.468749999999998</v>
      </c>
      <c r="I61" s="33">
        <v>0.5799189814814815</v>
      </c>
      <c r="J61" s="30">
        <v>0</v>
      </c>
      <c r="K61" s="7"/>
      <c r="L61" s="9"/>
      <c r="M61" s="7"/>
      <c r="N61" s="9"/>
      <c r="O61" s="7"/>
      <c r="P61" s="9"/>
      <c r="Q61" s="7"/>
      <c r="R61" s="39"/>
      <c r="S61" s="30"/>
      <c r="T61" s="9"/>
      <c r="U61" s="7"/>
      <c r="V61" s="39"/>
      <c r="W61" s="30">
        <f>L40049+COUNTIF(J61:V61,"сн")</f>
        <v>0</v>
      </c>
      <c r="X61" s="9">
        <f t="shared" si="7"/>
        <v>0</v>
      </c>
      <c r="Y61" s="10">
        <f t="shared" si="5"/>
        <v>1</v>
      </c>
      <c r="Z61" s="11">
        <f t="shared" si="6"/>
        <v>0.11116898148148346</v>
      </c>
      <c r="AA61" s="92">
        <f t="shared" si="3"/>
        <v>2.66509433962269</v>
      </c>
      <c r="AB61" s="99"/>
      <c r="AC61" s="12"/>
    </row>
    <row r="62" spans="1:29" ht="25.5">
      <c r="A62" s="2">
        <v>57</v>
      </c>
      <c r="B62" s="44" t="s">
        <v>95</v>
      </c>
      <c r="C62" s="45" t="s">
        <v>10</v>
      </c>
      <c r="D62" s="46">
        <v>258</v>
      </c>
      <c r="E62" s="47">
        <v>1</v>
      </c>
      <c r="F62" s="48" t="s">
        <v>245</v>
      </c>
      <c r="G62" s="53">
        <v>0</v>
      </c>
      <c r="H62" s="55">
        <v>0.513888888888884</v>
      </c>
      <c r="I62" s="33">
        <v>0.6328935185185185</v>
      </c>
      <c r="J62" s="30">
        <v>0</v>
      </c>
      <c r="K62" s="7"/>
      <c r="L62" s="9"/>
      <c r="M62" s="7"/>
      <c r="N62" s="9"/>
      <c r="O62" s="7"/>
      <c r="P62" s="9"/>
      <c r="Q62" s="7"/>
      <c r="R62" s="39"/>
      <c r="S62" s="30"/>
      <c r="T62" s="9"/>
      <c r="U62" s="7"/>
      <c r="V62" s="39"/>
      <c r="W62" s="30">
        <f>L40054+COUNTIF(J62:V62,"сн")</f>
        <v>0</v>
      </c>
      <c r="X62" s="9">
        <f t="shared" si="7"/>
        <v>0</v>
      </c>
      <c r="Y62" s="10">
        <f t="shared" si="5"/>
        <v>1</v>
      </c>
      <c r="Z62" s="11">
        <f t="shared" si="6"/>
        <v>0.11900462962963454</v>
      </c>
      <c r="AA62" s="92">
        <f t="shared" si="3"/>
        <v>2.852941176470707</v>
      </c>
      <c r="AB62" s="99"/>
      <c r="AC62" s="12"/>
    </row>
    <row r="63" spans="1:29" ht="25.5">
      <c r="A63" s="2">
        <v>58</v>
      </c>
      <c r="B63" s="44" t="s">
        <v>57</v>
      </c>
      <c r="C63" s="45" t="s">
        <v>10</v>
      </c>
      <c r="D63" s="46">
        <v>227</v>
      </c>
      <c r="E63" s="47">
        <v>1</v>
      </c>
      <c r="F63" s="48" t="s">
        <v>58</v>
      </c>
      <c r="G63" s="53">
        <v>4</v>
      </c>
      <c r="H63" s="55">
        <v>0.461805555555553</v>
      </c>
      <c r="I63" s="33">
        <v>0.5882407407407407</v>
      </c>
      <c r="J63" s="30">
        <v>0</v>
      </c>
      <c r="K63" s="7"/>
      <c r="L63" s="9"/>
      <c r="M63" s="7"/>
      <c r="N63" s="9"/>
      <c r="O63" s="7"/>
      <c r="P63" s="9"/>
      <c r="Q63" s="7"/>
      <c r="R63" s="39"/>
      <c r="S63" s="30"/>
      <c r="T63" s="9"/>
      <c r="U63" s="7"/>
      <c r="V63" s="39"/>
      <c r="W63" s="30">
        <f>L40051+COUNTIF(J63:V63,"сн")</f>
        <v>0</v>
      </c>
      <c r="X63" s="9">
        <f t="shared" si="7"/>
        <v>0</v>
      </c>
      <c r="Y63" s="10">
        <f t="shared" si="5"/>
        <v>1</v>
      </c>
      <c r="Z63" s="11">
        <f t="shared" si="6"/>
        <v>0.1264351851851877</v>
      </c>
      <c r="AA63" s="92">
        <f t="shared" si="3"/>
        <v>3.031076581576088</v>
      </c>
      <c r="AB63" s="99"/>
      <c r="AC63" s="12"/>
    </row>
    <row r="64" spans="1:29" ht="25.5">
      <c r="A64" s="2">
        <v>59</v>
      </c>
      <c r="B64" s="44" t="s">
        <v>123</v>
      </c>
      <c r="C64" s="45" t="s">
        <v>10</v>
      </c>
      <c r="D64" s="46">
        <v>285</v>
      </c>
      <c r="E64" s="47">
        <v>1</v>
      </c>
      <c r="F64" s="48" t="s">
        <v>269</v>
      </c>
      <c r="G64" s="53">
        <v>0</v>
      </c>
      <c r="H64" s="55">
        <v>0.562499999999993</v>
      </c>
      <c r="I64" s="33">
        <v>0.6184606481481482</v>
      </c>
      <c r="J64" s="30"/>
      <c r="K64" s="7"/>
      <c r="L64" s="9">
        <v>0.0006944444444444445</v>
      </c>
      <c r="M64" s="7" t="s">
        <v>180</v>
      </c>
      <c r="N64" s="9"/>
      <c r="O64" s="7"/>
      <c r="P64" s="9"/>
      <c r="Q64" s="7"/>
      <c r="R64" s="39"/>
      <c r="S64" s="30"/>
      <c r="T64" s="9"/>
      <c r="U64" s="7"/>
      <c r="V64" s="39"/>
      <c r="W64" s="30">
        <f>L40057+COUNTIF(J64:V64,"сн")</f>
        <v>1</v>
      </c>
      <c r="X64" s="9">
        <f t="shared" si="7"/>
        <v>0.0006944444444444445</v>
      </c>
      <c r="Y64" s="10">
        <f t="shared" si="5"/>
        <v>1</v>
      </c>
      <c r="Z64" s="11">
        <f t="shared" si="6"/>
        <v>0.055266203703710715</v>
      </c>
      <c r="AA64" s="96"/>
      <c r="AB64" s="99"/>
      <c r="AC64" s="12"/>
    </row>
    <row r="65" spans="1:29" ht="25.5">
      <c r="A65" s="2">
        <v>60</v>
      </c>
      <c r="B65" s="44" t="s">
        <v>121</v>
      </c>
      <c r="C65" s="45" t="s">
        <v>10</v>
      </c>
      <c r="D65" s="46">
        <v>283</v>
      </c>
      <c r="E65" s="47">
        <v>1</v>
      </c>
      <c r="F65" s="48" t="s">
        <v>270</v>
      </c>
      <c r="G65" s="53">
        <v>0</v>
      </c>
      <c r="H65" s="55">
        <v>0.559027777777771</v>
      </c>
      <c r="I65" s="33">
        <v>0.6189351851851852</v>
      </c>
      <c r="J65" s="30"/>
      <c r="K65" s="7"/>
      <c r="L65" s="9"/>
      <c r="M65" s="7"/>
      <c r="N65" s="9"/>
      <c r="O65" s="7"/>
      <c r="P65" s="9"/>
      <c r="Q65" s="7" t="s">
        <v>180</v>
      </c>
      <c r="R65" s="39"/>
      <c r="S65" s="30"/>
      <c r="T65" s="9"/>
      <c r="U65" s="7"/>
      <c r="V65" s="39"/>
      <c r="W65" s="30">
        <f>L40058+COUNTIF(J65:V65,"сн")</f>
        <v>1</v>
      </c>
      <c r="X65" s="9">
        <f t="shared" si="7"/>
        <v>0</v>
      </c>
      <c r="Y65" s="10">
        <f t="shared" si="5"/>
        <v>1</v>
      </c>
      <c r="Z65" s="11">
        <f t="shared" si="6"/>
        <v>0.05990740740741418</v>
      </c>
      <c r="AA65" s="96"/>
      <c r="AB65" s="99"/>
      <c r="AC65" s="12"/>
    </row>
    <row r="66" spans="1:29" ht="25.5">
      <c r="A66" s="2">
        <v>61</v>
      </c>
      <c r="B66" s="44" t="s">
        <v>61</v>
      </c>
      <c r="C66" s="45" t="s">
        <v>62</v>
      </c>
      <c r="D66" s="46">
        <v>229</v>
      </c>
      <c r="E66" s="47">
        <v>0</v>
      </c>
      <c r="F66" s="48" t="s">
        <v>63</v>
      </c>
      <c r="G66" s="53">
        <v>4</v>
      </c>
      <c r="H66" s="55">
        <v>0.465277777777775</v>
      </c>
      <c r="I66" s="33">
        <v>0.5300231481481482</v>
      </c>
      <c r="J66" s="30"/>
      <c r="K66" s="7"/>
      <c r="L66" s="9"/>
      <c r="M66" s="7"/>
      <c r="N66" s="9"/>
      <c r="O66" s="7"/>
      <c r="P66" s="9"/>
      <c r="Q66" s="7" t="s">
        <v>180</v>
      </c>
      <c r="R66" s="39"/>
      <c r="S66" s="30"/>
      <c r="T66" s="9"/>
      <c r="U66" s="7"/>
      <c r="V66" s="39"/>
      <c r="W66" s="30">
        <f>L40054+COUNTIF(J66:V66,"сн")</f>
        <v>1</v>
      </c>
      <c r="X66" s="9">
        <f t="shared" si="7"/>
        <v>0</v>
      </c>
      <c r="Y66" s="10">
        <f t="shared" si="5"/>
        <v>1</v>
      </c>
      <c r="Z66" s="11">
        <f t="shared" si="6"/>
        <v>0.0647453703703732</v>
      </c>
      <c r="AA66" s="96"/>
      <c r="AB66" s="99"/>
      <c r="AC66" s="12"/>
    </row>
    <row r="67" spans="1:29" ht="25.5">
      <c r="A67" s="2">
        <v>62</v>
      </c>
      <c r="B67" s="44" t="s">
        <v>52</v>
      </c>
      <c r="C67" s="45" t="s">
        <v>10</v>
      </c>
      <c r="D67" s="46">
        <v>223</v>
      </c>
      <c r="E67" s="47">
        <v>1</v>
      </c>
      <c r="F67" s="48" t="s">
        <v>271</v>
      </c>
      <c r="G67" s="53">
        <v>6</v>
      </c>
      <c r="H67" s="55">
        <v>0.454861111111109</v>
      </c>
      <c r="I67" s="33">
        <v>0.523900462962963</v>
      </c>
      <c r="J67" s="30"/>
      <c r="K67" s="77"/>
      <c r="L67" s="9">
        <v>0.0020833333333333333</v>
      </c>
      <c r="M67" s="7"/>
      <c r="N67" s="9"/>
      <c r="O67" s="7"/>
      <c r="P67" s="9"/>
      <c r="Q67" s="7" t="s">
        <v>180</v>
      </c>
      <c r="R67" s="39"/>
      <c r="S67" s="30"/>
      <c r="T67" s="9"/>
      <c r="U67" s="7"/>
      <c r="V67" s="39"/>
      <c r="W67" s="30">
        <f>L40055+COUNTIF(J67:V67,"сн")</f>
        <v>1</v>
      </c>
      <c r="X67" s="9">
        <f t="shared" si="7"/>
        <v>0.0020833333333333333</v>
      </c>
      <c r="Y67" s="10">
        <f t="shared" si="5"/>
        <v>1</v>
      </c>
      <c r="Z67" s="11">
        <f t="shared" si="6"/>
        <v>0.06695601851852066</v>
      </c>
      <c r="AA67" s="96"/>
      <c r="AB67" s="99"/>
      <c r="AC67" s="12"/>
    </row>
    <row r="68" spans="1:29" ht="25.5">
      <c r="A68" s="2">
        <v>63</v>
      </c>
      <c r="B68" s="44" t="s">
        <v>72</v>
      </c>
      <c r="C68" s="45" t="s">
        <v>10</v>
      </c>
      <c r="D68" s="46">
        <v>235</v>
      </c>
      <c r="E68" s="47">
        <v>0</v>
      </c>
      <c r="F68" s="48" t="s">
        <v>246</v>
      </c>
      <c r="G68" s="53">
        <v>3</v>
      </c>
      <c r="H68" s="55">
        <v>0.475694444444442</v>
      </c>
      <c r="I68" s="33">
        <v>0.5470833333333334</v>
      </c>
      <c r="J68" s="30"/>
      <c r="K68" s="7" t="s">
        <v>180</v>
      </c>
      <c r="L68" s="9"/>
      <c r="M68" s="7"/>
      <c r="N68" s="9"/>
      <c r="O68" s="7"/>
      <c r="P68" s="9"/>
      <c r="Q68" s="7"/>
      <c r="R68" s="39"/>
      <c r="S68" s="30"/>
      <c r="T68" s="9"/>
      <c r="U68" s="7"/>
      <c r="V68" s="39"/>
      <c r="W68" s="30">
        <f>L40056+COUNTIF(J68:V68,"сн")</f>
        <v>1</v>
      </c>
      <c r="X68" s="9">
        <f t="shared" si="7"/>
        <v>0</v>
      </c>
      <c r="Y68" s="10">
        <f t="shared" si="5"/>
        <v>1</v>
      </c>
      <c r="Z68" s="11">
        <f t="shared" si="6"/>
        <v>0.07138888888889139</v>
      </c>
      <c r="AA68" s="96"/>
      <c r="AB68" s="99"/>
      <c r="AC68" s="12"/>
    </row>
    <row r="69" spans="1:29" ht="25.5">
      <c r="A69" s="2">
        <v>64</v>
      </c>
      <c r="B69" s="44" t="s">
        <v>66</v>
      </c>
      <c r="C69" s="45" t="s">
        <v>10</v>
      </c>
      <c r="D69" s="46">
        <v>231</v>
      </c>
      <c r="E69" s="47">
        <v>0</v>
      </c>
      <c r="F69" s="48" t="s">
        <v>247</v>
      </c>
      <c r="G69" s="53">
        <v>4</v>
      </c>
      <c r="H69" s="55">
        <v>0.468749999999998</v>
      </c>
      <c r="I69" s="33">
        <v>0.541261574074074</v>
      </c>
      <c r="J69" s="30"/>
      <c r="K69" s="7"/>
      <c r="L69" s="9"/>
      <c r="M69" s="7"/>
      <c r="N69" s="9"/>
      <c r="O69" s="7"/>
      <c r="P69" s="9"/>
      <c r="Q69" s="7" t="s">
        <v>180</v>
      </c>
      <c r="R69" s="39"/>
      <c r="S69" s="30"/>
      <c r="T69" s="9"/>
      <c r="U69" s="7"/>
      <c r="V69" s="39"/>
      <c r="W69" s="30">
        <f>L40057+COUNTIF(J69:V69,"сн")</f>
        <v>1</v>
      </c>
      <c r="X69" s="9">
        <f t="shared" si="7"/>
        <v>0</v>
      </c>
      <c r="Y69" s="10">
        <f t="shared" si="5"/>
        <v>1</v>
      </c>
      <c r="Z69" s="11">
        <f t="shared" si="6"/>
        <v>0.07251157407407605</v>
      </c>
      <c r="AA69" s="96"/>
      <c r="AB69" s="99"/>
      <c r="AC69" s="12"/>
    </row>
    <row r="70" spans="1:29" ht="38.25">
      <c r="A70" s="2">
        <v>65</v>
      </c>
      <c r="B70" s="44" t="s">
        <v>75</v>
      </c>
      <c r="C70" s="45" t="s">
        <v>13</v>
      </c>
      <c r="D70" s="46">
        <v>240</v>
      </c>
      <c r="E70" s="47">
        <v>0</v>
      </c>
      <c r="F70" s="49" t="s">
        <v>201</v>
      </c>
      <c r="G70" s="53">
        <v>10</v>
      </c>
      <c r="H70" s="55">
        <v>0.482638888888886</v>
      </c>
      <c r="I70" s="33">
        <v>0.5588888888888889</v>
      </c>
      <c r="J70" s="30"/>
      <c r="K70" s="7"/>
      <c r="L70" s="9"/>
      <c r="M70" s="7"/>
      <c r="N70" s="9"/>
      <c r="O70" s="7"/>
      <c r="P70" s="9"/>
      <c r="Q70" s="7" t="s">
        <v>180</v>
      </c>
      <c r="R70" s="39"/>
      <c r="S70" s="30"/>
      <c r="T70" s="9"/>
      <c r="U70" s="7"/>
      <c r="V70" s="39"/>
      <c r="W70" s="30">
        <f>L40059+COUNTIF(J70:V70,"сн")</f>
        <v>1</v>
      </c>
      <c r="X70" s="9">
        <f t="shared" si="7"/>
        <v>0</v>
      </c>
      <c r="Y70" s="10">
        <f aca="true" t="shared" si="8" ref="Y70:Y96">IF(I70&lt;H70,0,1)</f>
        <v>1</v>
      </c>
      <c r="Z70" s="11">
        <f aca="true" t="shared" si="9" ref="Z70:Z96">IF(I70&lt;H70,"не фин.",I70-H70-X70)</f>
        <v>0.07625000000000287</v>
      </c>
      <c r="AA70" s="96"/>
      <c r="AB70" s="99"/>
      <c r="AC70" s="12"/>
    </row>
    <row r="71" spans="1:29" ht="25.5">
      <c r="A71" s="2">
        <v>66</v>
      </c>
      <c r="B71" s="44" t="s">
        <v>134</v>
      </c>
      <c r="C71" s="45" t="s">
        <v>10</v>
      </c>
      <c r="D71" s="46">
        <v>296</v>
      </c>
      <c r="E71" s="47">
        <v>0</v>
      </c>
      <c r="F71" s="48" t="s">
        <v>248</v>
      </c>
      <c r="G71" s="53">
        <v>0</v>
      </c>
      <c r="H71" s="55">
        <v>0.579861111111103</v>
      </c>
      <c r="I71" s="33">
        <v>0.6568171296296296</v>
      </c>
      <c r="J71" s="30"/>
      <c r="K71" s="7" t="s">
        <v>180</v>
      </c>
      <c r="L71" s="9"/>
      <c r="M71" s="7"/>
      <c r="N71" s="9"/>
      <c r="O71" s="7"/>
      <c r="P71" s="9"/>
      <c r="Q71" s="7"/>
      <c r="R71" s="39"/>
      <c r="S71" s="30"/>
      <c r="T71" s="9"/>
      <c r="U71" s="7"/>
      <c r="V71" s="39"/>
      <c r="W71" s="30">
        <f>L40066+COUNTIF(J71:V71,"сн")</f>
        <v>1</v>
      </c>
      <c r="X71" s="9">
        <f t="shared" si="7"/>
        <v>0</v>
      </c>
      <c r="Y71" s="10">
        <f t="shared" si="8"/>
        <v>1</v>
      </c>
      <c r="Z71" s="11">
        <f t="shared" si="9"/>
        <v>0.07695601851852663</v>
      </c>
      <c r="AA71" s="96"/>
      <c r="AB71" s="99"/>
      <c r="AC71" s="12"/>
    </row>
    <row r="72" spans="1:29" ht="25.5">
      <c r="A72" s="2">
        <v>67</v>
      </c>
      <c r="B72" s="44" t="s">
        <v>59</v>
      </c>
      <c r="C72" s="45" t="s">
        <v>13</v>
      </c>
      <c r="D72" s="46">
        <v>228</v>
      </c>
      <c r="E72" s="47">
        <v>1</v>
      </c>
      <c r="F72" s="48" t="s">
        <v>60</v>
      </c>
      <c r="G72" s="53">
        <v>6</v>
      </c>
      <c r="H72" s="55">
        <v>0.461805555555553</v>
      </c>
      <c r="I72" s="33">
        <v>0.5396296296296296</v>
      </c>
      <c r="J72" s="30"/>
      <c r="K72" s="7"/>
      <c r="L72" s="9"/>
      <c r="M72" s="7"/>
      <c r="N72" s="9"/>
      <c r="O72" s="7"/>
      <c r="P72" s="9"/>
      <c r="Q72" s="7" t="s">
        <v>180</v>
      </c>
      <c r="R72" s="39"/>
      <c r="S72" s="30"/>
      <c r="T72" s="9"/>
      <c r="U72" s="7"/>
      <c r="V72" s="39"/>
      <c r="W72" s="30">
        <f>L40060+COUNTIF(J72:V72,"сн")</f>
        <v>1</v>
      </c>
      <c r="X72" s="9">
        <f t="shared" si="7"/>
        <v>0</v>
      </c>
      <c r="Y72" s="10">
        <f t="shared" si="8"/>
        <v>1</v>
      </c>
      <c r="Z72" s="11">
        <f t="shared" si="9"/>
        <v>0.07782407407407654</v>
      </c>
      <c r="AA72" s="96"/>
      <c r="AB72" s="99"/>
      <c r="AC72" s="12"/>
    </row>
    <row r="73" spans="1:29" ht="25.5">
      <c r="A73" s="2">
        <v>68</v>
      </c>
      <c r="B73" s="3" t="s">
        <v>186</v>
      </c>
      <c r="C73" s="4" t="s">
        <v>13</v>
      </c>
      <c r="D73" s="46">
        <v>237</v>
      </c>
      <c r="E73" s="5">
        <v>1</v>
      </c>
      <c r="F73" s="76" t="s">
        <v>200</v>
      </c>
      <c r="G73" s="54">
        <v>19</v>
      </c>
      <c r="H73" s="55">
        <v>0.5694444444444444</v>
      </c>
      <c r="I73" s="33">
        <v>0.6496180555555556</v>
      </c>
      <c r="J73" s="30"/>
      <c r="K73" s="7"/>
      <c r="L73" s="9"/>
      <c r="M73" s="7"/>
      <c r="N73" s="9"/>
      <c r="O73" s="7"/>
      <c r="P73" s="9"/>
      <c r="Q73" s="7" t="s">
        <v>180</v>
      </c>
      <c r="R73" s="39"/>
      <c r="S73" s="30"/>
      <c r="T73" s="9"/>
      <c r="U73" s="7"/>
      <c r="V73" s="39"/>
      <c r="W73" s="30">
        <f>L40068+COUNTIF(J73:V73,"сн")</f>
        <v>1</v>
      </c>
      <c r="X73" s="9">
        <f t="shared" si="7"/>
        <v>0</v>
      </c>
      <c r="Y73" s="10">
        <f t="shared" si="8"/>
        <v>1</v>
      </c>
      <c r="Z73" s="11">
        <f t="shared" si="9"/>
        <v>0.08017361111111121</v>
      </c>
      <c r="AA73" s="96"/>
      <c r="AB73" s="99"/>
      <c r="AC73" s="12"/>
    </row>
    <row r="74" spans="1:29" ht="25.5">
      <c r="A74" s="2">
        <v>69</v>
      </c>
      <c r="B74" s="44" t="s">
        <v>88</v>
      </c>
      <c r="C74" s="45" t="s">
        <v>10</v>
      </c>
      <c r="D74" s="46">
        <v>254</v>
      </c>
      <c r="E74" s="47">
        <v>1</v>
      </c>
      <c r="F74" s="48" t="s">
        <v>89</v>
      </c>
      <c r="G74" s="53">
        <v>1</v>
      </c>
      <c r="H74" s="55">
        <v>0.5555555555555556</v>
      </c>
      <c r="I74" s="33">
        <v>0.6359259259259259</v>
      </c>
      <c r="J74" s="30"/>
      <c r="K74" s="7"/>
      <c r="L74" s="9"/>
      <c r="M74" s="7"/>
      <c r="N74" s="9"/>
      <c r="O74" s="7"/>
      <c r="P74" s="9"/>
      <c r="Q74" s="7" t="s">
        <v>180</v>
      </c>
      <c r="R74" s="39"/>
      <c r="S74" s="30"/>
      <c r="T74" s="9"/>
      <c r="U74" s="7"/>
      <c r="V74" s="39"/>
      <c r="W74" s="30">
        <f>L40066+COUNTIF(J74:V74,"сн")</f>
        <v>1</v>
      </c>
      <c r="X74" s="9">
        <f t="shared" si="7"/>
        <v>0</v>
      </c>
      <c r="Y74" s="10">
        <f t="shared" si="8"/>
        <v>1</v>
      </c>
      <c r="Z74" s="11">
        <f t="shared" si="9"/>
        <v>0.08037037037037031</v>
      </c>
      <c r="AA74" s="96"/>
      <c r="AB74" s="99"/>
      <c r="AC74" s="12"/>
    </row>
    <row r="75" spans="1:29" s="149" customFormat="1" ht="25.5">
      <c r="A75" s="131">
        <v>70</v>
      </c>
      <c r="B75" s="132" t="s">
        <v>106</v>
      </c>
      <c r="C75" s="133" t="s">
        <v>10</v>
      </c>
      <c r="D75" s="134">
        <v>268</v>
      </c>
      <c r="E75" s="135">
        <v>0</v>
      </c>
      <c r="F75" s="136" t="s">
        <v>249</v>
      </c>
      <c r="G75" s="137">
        <v>0</v>
      </c>
      <c r="H75" s="138">
        <v>0.531249999999994</v>
      </c>
      <c r="I75" s="139">
        <v>0.6187152777777778</v>
      </c>
      <c r="J75" s="140"/>
      <c r="K75" s="141" t="s">
        <v>180</v>
      </c>
      <c r="L75" s="142"/>
      <c r="M75" s="141"/>
      <c r="N75" s="142"/>
      <c r="O75" s="141"/>
      <c r="P75" s="142"/>
      <c r="Q75" s="141"/>
      <c r="R75" s="143"/>
      <c r="S75" s="140"/>
      <c r="T75" s="142"/>
      <c r="U75" s="141"/>
      <c r="V75" s="143"/>
      <c r="W75" s="140">
        <f>L40068+COUNTIF(J75:V75,"сн")</f>
        <v>1</v>
      </c>
      <c r="X75" s="142">
        <f t="shared" si="7"/>
        <v>0</v>
      </c>
      <c r="Y75" s="144">
        <f t="shared" si="8"/>
        <v>1</v>
      </c>
      <c r="Z75" s="145">
        <f t="shared" si="9"/>
        <v>0.08746527777778379</v>
      </c>
      <c r="AA75" s="150"/>
      <c r="AB75" s="147"/>
      <c r="AC75" s="148"/>
    </row>
    <row r="76" spans="1:29" ht="25.5">
      <c r="A76" s="2">
        <v>71</v>
      </c>
      <c r="B76" s="44" t="s">
        <v>45</v>
      </c>
      <c r="C76" s="45" t="s">
        <v>46</v>
      </c>
      <c r="D76" s="46">
        <v>219</v>
      </c>
      <c r="E76" s="47">
        <v>0</v>
      </c>
      <c r="F76" s="48" t="s">
        <v>47</v>
      </c>
      <c r="G76" s="53">
        <v>8</v>
      </c>
      <c r="H76" s="55">
        <v>0.447916666666665</v>
      </c>
      <c r="I76" s="33">
        <v>0.5354513888888889</v>
      </c>
      <c r="J76" s="30"/>
      <c r="K76" s="7"/>
      <c r="L76" s="9"/>
      <c r="M76" s="7"/>
      <c r="N76" s="9"/>
      <c r="O76" s="7" t="s">
        <v>180</v>
      </c>
      <c r="P76" s="9"/>
      <c r="Q76" s="7"/>
      <c r="R76" s="39"/>
      <c r="S76" s="30"/>
      <c r="T76" s="9"/>
      <c r="U76" s="7"/>
      <c r="V76" s="39"/>
      <c r="W76" s="30">
        <f>L40064+COUNTIF(J76:V76,"сн")</f>
        <v>1</v>
      </c>
      <c r="X76" s="9">
        <f t="shared" si="7"/>
        <v>0</v>
      </c>
      <c r="Y76" s="10">
        <f t="shared" si="8"/>
        <v>1</v>
      </c>
      <c r="Z76" s="11">
        <f t="shared" si="9"/>
        <v>0.08753472222222386</v>
      </c>
      <c r="AA76" s="96"/>
      <c r="AB76" s="99"/>
      <c r="AC76" s="12"/>
    </row>
    <row r="77" spans="1:29" ht="25.5">
      <c r="A77" s="2">
        <v>72</v>
      </c>
      <c r="B77" s="44" t="s">
        <v>133</v>
      </c>
      <c r="C77" s="45" t="s">
        <v>10</v>
      </c>
      <c r="D77" s="46">
        <v>295</v>
      </c>
      <c r="E77" s="47">
        <v>0</v>
      </c>
      <c r="F77" s="48" t="s">
        <v>250</v>
      </c>
      <c r="G77" s="53">
        <v>0</v>
      </c>
      <c r="H77" s="55">
        <v>0.579861111111103</v>
      </c>
      <c r="I77" s="33">
        <v>0.6681712962962963</v>
      </c>
      <c r="J77" s="30"/>
      <c r="K77" s="7"/>
      <c r="L77" s="9"/>
      <c r="M77" s="7"/>
      <c r="N77" s="9"/>
      <c r="O77" s="7"/>
      <c r="P77" s="9"/>
      <c r="Q77" s="7" t="s">
        <v>180</v>
      </c>
      <c r="R77" s="39"/>
      <c r="S77" s="30"/>
      <c r="T77" s="9"/>
      <c r="U77" s="7"/>
      <c r="V77" s="39"/>
      <c r="W77" s="30">
        <f>L40072+COUNTIF(J77:V77,"сн")</f>
        <v>1</v>
      </c>
      <c r="X77" s="9">
        <f t="shared" si="7"/>
        <v>0</v>
      </c>
      <c r="Y77" s="10">
        <f t="shared" si="8"/>
        <v>1</v>
      </c>
      <c r="Z77" s="11">
        <f t="shared" si="9"/>
        <v>0.0883101851851934</v>
      </c>
      <c r="AA77" s="96"/>
      <c r="AB77" s="99"/>
      <c r="AC77" s="12"/>
    </row>
    <row r="78" spans="1:29" ht="25.5">
      <c r="A78" s="2">
        <v>73</v>
      </c>
      <c r="B78" s="44" t="s">
        <v>82</v>
      </c>
      <c r="C78" s="45" t="s">
        <v>10</v>
      </c>
      <c r="D78" s="46">
        <v>247</v>
      </c>
      <c r="E78" s="47">
        <v>0</v>
      </c>
      <c r="F78" s="48" t="s">
        <v>251</v>
      </c>
      <c r="G78" s="53">
        <v>0</v>
      </c>
      <c r="H78" s="55">
        <v>0.496527777777774</v>
      </c>
      <c r="I78" s="33">
        <v>0.5852662037037036</v>
      </c>
      <c r="J78" s="30" t="s">
        <v>180</v>
      </c>
      <c r="K78" s="7"/>
      <c r="L78" s="9"/>
      <c r="M78" s="7"/>
      <c r="N78" s="9"/>
      <c r="O78" s="7"/>
      <c r="P78" s="9"/>
      <c r="Q78" s="7"/>
      <c r="R78" s="39"/>
      <c r="S78" s="30"/>
      <c r="T78" s="9"/>
      <c r="U78" s="7"/>
      <c r="V78" s="39"/>
      <c r="W78" s="30">
        <f>L40069+COUNTIF(J78:V78,"сн")</f>
        <v>1</v>
      </c>
      <c r="X78" s="9">
        <f t="shared" si="7"/>
        <v>0</v>
      </c>
      <c r="Y78" s="10">
        <f t="shared" si="8"/>
        <v>1</v>
      </c>
      <c r="Z78" s="11">
        <f t="shared" si="9"/>
        <v>0.08873842592592962</v>
      </c>
      <c r="AA78" s="96"/>
      <c r="AB78" s="99"/>
      <c r="AC78" s="12"/>
    </row>
    <row r="79" spans="1:29" ht="25.5">
      <c r="A79" s="2">
        <v>74</v>
      </c>
      <c r="B79" s="44" t="s">
        <v>50</v>
      </c>
      <c r="C79" s="45" t="s">
        <v>51</v>
      </c>
      <c r="D79" s="46">
        <v>222</v>
      </c>
      <c r="E79" s="47">
        <v>0</v>
      </c>
      <c r="F79" s="48" t="s">
        <v>189</v>
      </c>
      <c r="G79" s="53">
        <v>6.6</v>
      </c>
      <c r="H79" s="55">
        <v>0.451388888888887</v>
      </c>
      <c r="I79" s="33">
        <v>0.5433680555555556</v>
      </c>
      <c r="J79" s="30"/>
      <c r="K79" s="7"/>
      <c r="L79" s="9"/>
      <c r="M79" s="7"/>
      <c r="N79" s="9"/>
      <c r="O79" s="7"/>
      <c r="P79" s="9"/>
      <c r="Q79" s="7" t="s">
        <v>180</v>
      </c>
      <c r="R79" s="39">
        <v>0.002777777777777778</v>
      </c>
      <c r="S79" s="30"/>
      <c r="T79" s="9"/>
      <c r="U79" s="7"/>
      <c r="V79" s="39"/>
      <c r="W79" s="30">
        <f>L40067+COUNTIF(J79:V79,"сн")</f>
        <v>1</v>
      </c>
      <c r="X79" s="9">
        <f aca="true" t="shared" si="10" ref="X79:X96">SUM(L79,N79,P79,R79,T79,V79)</f>
        <v>0.002777777777777778</v>
      </c>
      <c r="Y79" s="10">
        <f t="shared" si="8"/>
        <v>1</v>
      </c>
      <c r="Z79" s="11">
        <f t="shared" si="9"/>
        <v>0.08920138888889077</v>
      </c>
      <c r="AA79" s="96"/>
      <c r="AB79" s="99"/>
      <c r="AC79" s="12"/>
    </row>
    <row r="80" spans="1:29" ht="25.5">
      <c r="A80" s="2">
        <v>75</v>
      </c>
      <c r="B80" s="44" t="s">
        <v>86</v>
      </c>
      <c r="C80" s="45" t="s">
        <v>10</v>
      </c>
      <c r="D80" s="46">
        <v>252</v>
      </c>
      <c r="E80" s="47">
        <v>0</v>
      </c>
      <c r="F80" s="48" t="s">
        <v>274</v>
      </c>
      <c r="G80" s="53">
        <v>1</v>
      </c>
      <c r="H80" s="55">
        <v>0.503472222222218</v>
      </c>
      <c r="I80" s="33">
        <v>0.5946180555555556</v>
      </c>
      <c r="J80" s="30"/>
      <c r="K80" s="7"/>
      <c r="L80" s="9"/>
      <c r="M80" s="7"/>
      <c r="N80" s="9"/>
      <c r="O80" s="7"/>
      <c r="P80" s="9"/>
      <c r="Q80" s="7" t="s">
        <v>180</v>
      </c>
      <c r="R80" s="39"/>
      <c r="S80" s="30"/>
      <c r="T80" s="9"/>
      <c r="U80" s="7"/>
      <c r="V80" s="39"/>
      <c r="W80" s="30">
        <f>L40072+COUNTIF(J80:V80,"сн")</f>
        <v>1</v>
      </c>
      <c r="X80" s="9">
        <f t="shared" si="10"/>
        <v>0</v>
      </c>
      <c r="Y80" s="10">
        <f t="shared" si="8"/>
        <v>1</v>
      </c>
      <c r="Z80" s="11">
        <f t="shared" si="9"/>
        <v>0.09114583333333759</v>
      </c>
      <c r="AA80" s="96"/>
      <c r="AB80" s="99"/>
      <c r="AC80" s="12"/>
    </row>
    <row r="81" spans="1:29" ht="25.5">
      <c r="A81" s="2">
        <v>76</v>
      </c>
      <c r="B81" s="44" t="s">
        <v>32</v>
      </c>
      <c r="C81" s="45" t="s">
        <v>13</v>
      </c>
      <c r="D81" s="46">
        <v>211</v>
      </c>
      <c r="E81" s="47">
        <v>1</v>
      </c>
      <c r="F81" s="48" t="s">
        <v>272</v>
      </c>
      <c r="G81" s="53">
        <v>0</v>
      </c>
      <c r="H81" s="55">
        <v>0.434027777777777</v>
      </c>
      <c r="I81" s="33">
        <v>0.5254861111111111</v>
      </c>
      <c r="J81" s="30"/>
      <c r="K81" s="7"/>
      <c r="L81" s="9"/>
      <c r="M81" s="7"/>
      <c r="N81" s="9"/>
      <c r="O81" s="7"/>
      <c r="P81" s="9"/>
      <c r="Q81" s="7" t="s">
        <v>180</v>
      </c>
      <c r="R81" s="39"/>
      <c r="S81" s="30"/>
      <c r="T81" s="9"/>
      <c r="U81" s="7"/>
      <c r="V81" s="39"/>
      <c r="W81" s="30">
        <f>L40069+COUNTIF(J81:V81,"сн")</f>
        <v>1</v>
      </c>
      <c r="X81" s="9">
        <f t="shared" si="10"/>
        <v>0</v>
      </c>
      <c r="Y81" s="10">
        <f t="shared" si="8"/>
        <v>1</v>
      </c>
      <c r="Z81" s="11">
        <f t="shared" si="9"/>
        <v>0.09145833333333409</v>
      </c>
      <c r="AA81" s="96"/>
      <c r="AB81" s="99"/>
      <c r="AC81" s="12"/>
    </row>
    <row r="82" spans="1:29" ht="25.5">
      <c r="A82" s="2">
        <v>77</v>
      </c>
      <c r="B82" s="44" t="s">
        <v>76</v>
      </c>
      <c r="C82" s="45" t="s">
        <v>13</v>
      </c>
      <c r="D82" s="46">
        <v>241</v>
      </c>
      <c r="E82" s="47">
        <v>0</v>
      </c>
      <c r="F82" s="49" t="s">
        <v>273</v>
      </c>
      <c r="G82" s="53">
        <v>8</v>
      </c>
      <c r="H82" s="55">
        <v>0.486111111111108</v>
      </c>
      <c r="I82" s="33">
        <v>0.5805208333333333</v>
      </c>
      <c r="J82" s="30"/>
      <c r="K82" s="7"/>
      <c r="L82" s="9"/>
      <c r="M82" s="7"/>
      <c r="N82" s="9"/>
      <c r="O82" s="7"/>
      <c r="P82" s="9"/>
      <c r="Q82" s="7" t="s">
        <v>180</v>
      </c>
      <c r="R82" s="39"/>
      <c r="S82" s="30"/>
      <c r="T82" s="9"/>
      <c r="U82" s="7"/>
      <c r="V82" s="39"/>
      <c r="W82" s="30">
        <f>L40071+COUNTIF(J82:V82,"сн")</f>
        <v>1</v>
      </c>
      <c r="X82" s="9">
        <f t="shared" si="10"/>
        <v>0</v>
      </c>
      <c r="Y82" s="10">
        <f t="shared" si="8"/>
        <v>1</v>
      </c>
      <c r="Z82" s="11">
        <f t="shared" si="9"/>
        <v>0.09440972222222527</v>
      </c>
      <c r="AA82" s="96"/>
      <c r="AB82" s="99"/>
      <c r="AC82" s="12"/>
    </row>
    <row r="83" spans="1:29" ht="25.5">
      <c r="A83" s="2">
        <v>78</v>
      </c>
      <c r="B83" s="44" t="s">
        <v>56</v>
      </c>
      <c r="C83" s="45" t="s">
        <v>10</v>
      </c>
      <c r="D83" s="46">
        <v>226</v>
      </c>
      <c r="E83" s="47">
        <v>1</v>
      </c>
      <c r="F83" s="48" t="s">
        <v>275</v>
      </c>
      <c r="G83" s="53">
        <v>4</v>
      </c>
      <c r="H83" s="55">
        <v>0.458333333333331</v>
      </c>
      <c r="I83" s="33">
        <v>0.5562037037037036</v>
      </c>
      <c r="J83" s="30"/>
      <c r="K83" s="7"/>
      <c r="L83" s="9">
        <v>0.0006944444444444445</v>
      </c>
      <c r="M83" s="7"/>
      <c r="N83" s="9"/>
      <c r="O83" s="7"/>
      <c r="P83" s="9"/>
      <c r="Q83" s="7" t="s">
        <v>180</v>
      </c>
      <c r="R83" s="39"/>
      <c r="S83" s="30"/>
      <c r="T83" s="9"/>
      <c r="U83" s="7"/>
      <c r="V83" s="39"/>
      <c r="W83" s="30">
        <f>L40071+COUNTIF(J83:V83,"сн")</f>
        <v>1</v>
      </c>
      <c r="X83" s="9">
        <f t="shared" si="10"/>
        <v>0.0006944444444444445</v>
      </c>
      <c r="Y83" s="10">
        <f t="shared" si="8"/>
        <v>1</v>
      </c>
      <c r="Z83" s="11">
        <f t="shared" si="9"/>
        <v>0.09717592592592822</v>
      </c>
      <c r="AA83" s="96"/>
      <c r="AB83" s="99"/>
      <c r="AC83" s="12"/>
    </row>
    <row r="84" spans="1:29" ht="25.5">
      <c r="A84" s="2">
        <v>79</v>
      </c>
      <c r="B84" s="44" t="s">
        <v>110</v>
      </c>
      <c r="C84" s="45" t="s">
        <v>10</v>
      </c>
      <c r="D84" s="46">
        <v>272</v>
      </c>
      <c r="E84" s="47">
        <v>0</v>
      </c>
      <c r="F84" s="48" t="s">
        <v>252</v>
      </c>
      <c r="G84" s="53">
        <v>0</v>
      </c>
      <c r="H84" s="55">
        <v>0.538194444444438</v>
      </c>
      <c r="I84" s="33">
        <v>0.6389467592592593</v>
      </c>
      <c r="J84" s="30"/>
      <c r="K84" s="7"/>
      <c r="L84" s="9"/>
      <c r="M84" s="7"/>
      <c r="N84" s="9"/>
      <c r="O84" s="7"/>
      <c r="P84" s="9"/>
      <c r="Q84" s="7" t="s">
        <v>180</v>
      </c>
      <c r="R84" s="39"/>
      <c r="S84" s="30"/>
      <c r="T84" s="9"/>
      <c r="U84" s="7"/>
      <c r="V84" s="39"/>
      <c r="W84" s="30">
        <f>L40077+COUNTIF(J84:V84,"сн")</f>
        <v>1</v>
      </c>
      <c r="X84" s="9">
        <f t="shared" si="10"/>
        <v>0</v>
      </c>
      <c r="Y84" s="10">
        <f t="shared" si="8"/>
        <v>1</v>
      </c>
      <c r="Z84" s="11">
        <f t="shared" si="9"/>
        <v>0.10075231481482128</v>
      </c>
      <c r="AA84" s="96"/>
      <c r="AB84" s="99"/>
      <c r="AC84" s="12"/>
    </row>
    <row r="85" spans="1:29" ht="25.5">
      <c r="A85" s="2">
        <v>80</v>
      </c>
      <c r="B85" s="44" t="s">
        <v>38</v>
      </c>
      <c r="C85" s="45" t="s">
        <v>10</v>
      </c>
      <c r="D85" s="46">
        <v>215</v>
      </c>
      <c r="E85" s="47">
        <v>0</v>
      </c>
      <c r="F85" s="48" t="s">
        <v>39</v>
      </c>
      <c r="G85" s="53">
        <v>12</v>
      </c>
      <c r="H85" s="55">
        <v>0.440972222222221</v>
      </c>
      <c r="I85" s="33">
        <v>0.5668981481481482</v>
      </c>
      <c r="J85" s="30"/>
      <c r="K85" s="7"/>
      <c r="L85" s="9"/>
      <c r="M85" s="7"/>
      <c r="N85" s="9"/>
      <c r="O85" s="7"/>
      <c r="P85" s="9"/>
      <c r="Q85" s="7" t="s">
        <v>180</v>
      </c>
      <c r="R85" s="39"/>
      <c r="S85" s="30"/>
      <c r="T85" s="9"/>
      <c r="U85" s="7"/>
      <c r="V85" s="39"/>
      <c r="W85" s="30">
        <f>L40073+COUNTIF(J85:V85,"сн")</f>
        <v>1</v>
      </c>
      <c r="X85" s="9">
        <f t="shared" si="10"/>
        <v>0</v>
      </c>
      <c r="Y85" s="10">
        <f t="shared" si="8"/>
        <v>1</v>
      </c>
      <c r="Z85" s="11">
        <f t="shared" si="9"/>
        <v>0.12592592592592722</v>
      </c>
      <c r="AA85" s="96"/>
      <c r="AB85" s="99"/>
      <c r="AC85" s="12"/>
    </row>
    <row r="86" spans="1:29" ht="25.5">
      <c r="A86" s="2">
        <v>81</v>
      </c>
      <c r="B86" s="44" t="s">
        <v>117</v>
      </c>
      <c r="C86" s="45" t="s">
        <v>13</v>
      </c>
      <c r="D86" s="46">
        <v>279</v>
      </c>
      <c r="E86" s="47">
        <v>1</v>
      </c>
      <c r="F86" s="48" t="s">
        <v>253</v>
      </c>
      <c r="G86" s="53">
        <v>0</v>
      </c>
      <c r="H86" s="55">
        <v>0.552083333333327</v>
      </c>
      <c r="I86" s="33">
        <v>0.6833217592592593</v>
      </c>
      <c r="J86" s="30"/>
      <c r="K86" s="7"/>
      <c r="L86" s="9">
        <v>0.001388888888888889</v>
      </c>
      <c r="M86" s="7"/>
      <c r="N86" s="9"/>
      <c r="O86" s="7"/>
      <c r="P86" s="9"/>
      <c r="Q86" s="7" t="s">
        <v>180</v>
      </c>
      <c r="R86" s="39"/>
      <c r="S86" s="30"/>
      <c r="T86" s="9"/>
      <c r="U86" s="7"/>
      <c r="V86" s="39"/>
      <c r="W86" s="30">
        <f>L40079+COUNTIF(J86:V86,"сн")</f>
        <v>1</v>
      </c>
      <c r="X86" s="9">
        <f t="shared" si="10"/>
        <v>0.001388888888888889</v>
      </c>
      <c r="Y86" s="10">
        <f t="shared" si="8"/>
        <v>1</v>
      </c>
      <c r="Z86" s="11">
        <f t="shared" si="9"/>
        <v>0.12984953703704338</v>
      </c>
      <c r="AA86" s="96"/>
      <c r="AB86" s="99"/>
      <c r="AC86" s="12"/>
    </row>
    <row r="87" spans="1:29" ht="25.5">
      <c r="A87" s="2">
        <v>82</v>
      </c>
      <c r="B87" s="44" t="s">
        <v>108</v>
      </c>
      <c r="C87" s="45" t="s">
        <v>10</v>
      </c>
      <c r="D87" s="46">
        <v>270</v>
      </c>
      <c r="E87" s="47">
        <v>0</v>
      </c>
      <c r="F87" s="48" t="s">
        <v>254</v>
      </c>
      <c r="G87" s="53">
        <v>0</v>
      </c>
      <c r="H87" s="55">
        <v>0.534722222222216</v>
      </c>
      <c r="I87" s="33">
        <v>0.6121527777777778</v>
      </c>
      <c r="J87" s="30"/>
      <c r="K87" s="7"/>
      <c r="L87" s="9"/>
      <c r="M87" s="7"/>
      <c r="N87" s="9"/>
      <c r="O87" s="7" t="s">
        <v>180</v>
      </c>
      <c r="P87" s="9"/>
      <c r="Q87" s="7" t="s">
        <v>180</v>
      </c>
      <c r="R87" s="39"/>
      <c r="S87" s="30"/>
      <c r="T87" s="9"/>
      <c r="U87" s="7"/>
      <c r="V87" s="39"/>
      <c r="W87" s="30">
        <f>L40080+COUNTIF(J87:V87,"сн")</f>
        <v>2</v>
      </c>
      <c r="X87" s="9">
        <f t="shared" si="10"/>
        <v>0</v>
      </c>
      <c r="Y87" s="10">
        <f t="shared" si="8"/>
        <v>1</v>
      </c>
      <c r="Z87" s="11">
        <f t="shared" si="9"/>
        <v>0.07743055555556178</v>
      </c>
      <c r="AA87" s="96"/>
      <c r="AB87" s="99"/>
      <c r="AC87" s="12"/>
    </row>
    <row r="88" spans="1:29" ht="25.5">
      <c r="A88" s="2">
        <v>83</v>
      </c>
      <c r="B88" s="44" t="s">
        <v>112</v>
      </c>
      <c r="C88" s="45" t="s">
        <v>10</v>
      </c>
      <c r="D88" s="46">
        <v>274</v>
      </c>
      <c r="E88" s="47">
        <v>1</v>
      </c>
      <c r="F88" s="48" t="s">
        <v>276</v>
      </c>
      <c r="G88" s="53">
        <v>0</v>
      </c>
      <c r="H88" s="55">
        <v>0.54166666666666</v>
      </c>
      <c r="I88" s="33">
        <v>0.6238194444444444</v>
      </c>
      <c r="J88" s="30"/>
      <c r="K88" s="7" t="s">
        <v>180</v>
      </c>
      <c r="L88" s="9">
        <v>0.0006944444444444445</v>
      </c>
      <c r="M88" s="7"/>
      <c r="N88" s="9"/>
      <c r="O88" s="7"/>
      <c r="P88" s="9"/>
      <c r="Q88" s="7" t="s">
        <v>180</v>
      </c>
      <c r="R88" s="39"/>
      <c r="S88" s="30"/>
      <c r="T88" s="9"/>
      <c r="U88" s="7"/>
      <c r="V88" s="39"/>
      <c r="W88" s="30">
        <f>L40081+COUNTIF(J88:V88,"сн")</f>
        <v>2</v>
      </c>
      <c r="X88" s="9">
        <f t="shared" si="10"/>
        <v>0.0006944444444444445</v>
      </c>
      <c r="Y88" s="10">
        <f t="shared" si="8"/>
        <v>1</v>
      </c>
      <c r="Z88" s="11">
        <f t="shared" si="9"/>
        <v>0.08145833333333996</v>
      </c>
      <c r="AA88" s="96"/>
      <c r="AB88" s="99"/>
      <c r="AC88" s="12"/>
    </row>
    <row r="89" spans="1:29" ht="25.5">
      <c r="A89" s="2">
        <v>84</v>
      </c>
      <c r="B89" s="44" t="s">
        <v>130</v>
      </c>
      <c r="C89" s="45" t="s">
        <v>13</v>
      </c>
      <c r="D89" s="46">
        <v>293</v>
      </c>
      <c r="E89" s="47">
        <v>0</v>
      </c>
      <c r="F89" s="3" t="s">
        <v>255</v>
      </c>
      <c r="G89" s="53">
        <v>0</v>
      </c>
      <c r="H89" s="55">
        <v>0.576388888888881</v>
      </c>
      <c r="I89" s="33">
        <v>0.6587384259259259</v>
      </c>
      <c r="J89" s="30"/>
      <c r="K89" s="7" t="s">
        <v>180</v>
      </c>
      <c r="L89" s="9"/>
      <c r="M89" s="7"/>
      <c r="N89" s="9"/>
      <c r="O89" s="7"/>
      <c r="P89" s="9"/>
      <c r="Q89" s="7" t="s">
        <v>180</v>
      </c>
      <c r="R89" s="39"/>
      <c r="S89" s="30"/>
      <c r="T89" s="9"/>
      <c r="U89" s="7"/>
      <c r="V89" s="39"/>
      <c r="W89" s="30">
        <f>L40084+COUNTIF(J89:V89,"сн")</f>
        <v>2</v>
      </c>
      <c r="X89" s="9">
        <f t="shared" si="10"/>
        <v>0</v>
      </c>
      <c r="Y89" s="10">
        <f t="shared" si="8"/>
        <v>1</v>
      </c>
      <c r="Z89" s="11">
        <f t="shared" si="9"/>
        <v>0.08234953703704495</v>
      </c>
      <c r="AA89" s="96"/>
      <c r="AB89" s="99"/>
      <c r="AC89" s="12"/>
    </row>
    <row r="90" spans="1:29" ht="25.5">
      <c r="A90" s="2">
        <v>85</v>
      </c>
      <c r="B90" s="44" t="s">
        <v>16</v>
      </c>
      <c r="C90" s="45" t="s">
        <v>10</v>
      </c>
      <c r="D90" s="46">
        <v>201</v>
      </c>
      <c r="E90" s="47">
        <v>1</v>
      </c>
      <c r="F90" s="48" t="s">
        <v>17</v>
      </c>
      <c r="G90" s="53">
        <v>33</v>
      </c>
      <c r="H90" s="55">
        <v>0.4166666666666667</v>
      </c>
      <c r="I90" s="33">
        <v>0.5159490740740741</v>
      </c>
      <c r="J90" s="30"/>
      <c r="K90" s="7" t="s">
        <v>180</v>
      </c>
      <c r="L90" s="9"/>
      <c r="M90" s="7"/>
      <c r="N90" s="9"/>
      <c r="O90" s="7"/>
      <c r="P90" s="9"/>
      <c r="Q90" s="7" t="s">
        <v>180</v>
      </c>
      <c r="R90" s="39"/>
      <c r="S90" s="30"/>
      <c r="T90" s="9"/>
      <c r="U90" s="7"/>
      <c r="V90" s="39"/>
      <c r="W90" s="30">
        <f>L40078+COUNTIF(J90:V90,"сн")</f>
        <v>2</v>
      </c>
      <c r="X90" s="9">
        <f t="shared" si="10"/>
        <v>0</v>
      </c>
      <c r="Y90" s="10">
        <f t="shared" si="8"/>
        <v>1</v>
      </c>
      <c r="Z90" s="11">
        <f t="shared" si="9"/>
        <v>0.0992824074074074</v>
      </c>
      <c r="AA90" s="96"/>
      <c r="AB90" s="99"/>
      <c r="AC90" s="12"/>
    </row>
    <row r="91" spans="1:29" ht="25.5">
      <c r="A91" s="2">
        <v>86</v>
      </c>
      <c r="B91" s="44" t="s">
        <v>29</v>
      </c>
      <c r="C91" s="45" t="s">
        <v>15</v>
      </c>
      <c r="D91" s="46">
        <v>209</v>
      </c>
      <c r="E91" s="47">
        <v>0</v>
      </c>
      <c r="F91" s="48" t="s">
        <v>30</v>
      </c>
      <c r="G91" s="53">
        <v>3</v>
      </c>
      <c r="H91" s="55">
        <v>0.430555555555555</v>
      </c>
      <c r="I91" s="33">
        <v>0.5334953703703703</v>
      </c>
      <c r="J91" s="30" t="s">
        <v>180</v>
      </c>
      <c r="K91" s="7"/>
      <c r="L91" s="9"/>
      <c r="M91" s="7"/>
      <c r="N91" s="9"/>
      <c r="O91" s="7"/>
      <c r="P91" s="9"/>
      <c r="Q91" s="7" t="s">
        <v>180</v>
      </c>
      <c r="R91" s="39"/>
      <c r="S91" s="30"/>
      <c r="T91" s="9"/>
      <c r="U91" s="7"/>
      <c r="V91" s="39"/>
      <c r="W91" s="30">
        <f>L40079+COUNTIF(J91:V91,"сн")</f>
        <v>2</v>
      </c>
      <c r="X91" s="9">
        <f t="shared" si="10"/>
        <v>0</v>
      </c>
      <c r="Y91" s="10">
        <f t="shared" si="8"/>
        <v>1</v>
      </c>
      <c r="Z91" s="11">
        <f t="shared" si="9"/>
        <v>0.10293981481481529</v>
      </c>
      <c r="AA91" s="96"/>
      <c r="AB91" s="99"/>
      <c r="AC91" s="12"/>
    </row>
    <row r="92" spans="1:29" ht="25.5">
      <c r="A92" s="2">
        <v>87</v>
      </c>
      <c r="B92" s="44" t="s">
        <v>48</v>
      </c>
      <c r="C92" s="45" t="s">
        <v>10</v>
      </c>
      <c r="D92" s="46">
        <v>220</v>
      </c>
      <c r="E92" s="47">
        <v>0</v>
      </c>
      <c r="F92" s="49" t="s">
        <v>277</v>
      </c>
      <c r="G92" s="53">
        <v>0</v>
      </c>
      <c r="H92" s="55">
        <v>0.447916666666665</v>
      </c>
      <c r="I92" s="33">
        <v>0.5620717592592592</v>
      </c>
      <c r="J92" s="30"/>
      <c r="K92" s="7" t="s">
        <v>180</v>
      </c>
      <c r="L92" s="9"/>
      <c r="M92" s="7"/>
      <c r="N92" s="9"/>
      <c r="O92" s="7"/>
      <c r="P92" s="9"/>
      <c r="Q92" s="7" t="s">
        <v>180</v>
      </c>
      <c r="R92" s="39"/>
      <c r="S92" s="30"/>
      <c r="T92" s="9"/>
      <c r="U92" s="7"/>
      <c r="V92" s="39"/>
      <c r="W92" s="30">
        <f>L40080+COUNTIF(J92:V92,"сн")</f>
        <v>2</v>
      </c>
      <c r="X92" s="9">
        <f t="shared" si="10"/>
        <v>0</v>
      </c>
      <c r="Y92" s="10">
        <f t="shared" si="8"/>
        <v>1</v>
      </c>
      <c r="Z92" s="11">
        <f t="shared" si="9"/>
        <v>0.11415509259259421</v>
      </c>
      <c r="AA92" s="96"/>
      <c r="AB92" s="99"/>
      <c r="AC92" s="12"/>
    </row>
    <row r="93" spans="1:29" ht="25.5">
      <c r="A93" s="2">
        <v>88</v>
      </c>
      <c r="B93" s="44" t="s">
        <v>107</v>
      </c>
      <c r="C93" s="45" t="s">
        <v>13</v>
      </c>
      <c r="D93" s="46">
        <v>269</v>
      </c>
      <c r="E93" s="47"/>
      <c r="F93" s="48" t="s">
        <v>256</v>
      </c>
      <c r="G93" s="53">
        <v>0</v>
      </c>
      <c r="H93" s="55">
        <v>0.534722222222216</v>
      </c>
      <c r="I93" s="33">
        <v>0.6328703703703703</v>
      </c>
      <c r="J93" s="30" t="s">
        <v>180</v>
      </c>
      <c r="K93" s="7" t="s">
        <v>180</v>
      </c>
      <c r="L93" s="9"/>
      <c r="M93" s="7"/>
      <c r="N93" s="9"/>
      <c r="O93" s="7"/>
      <c r="P93" s="9"/>
      <c r="Q93" s="7" t="s">
        <v>180</v>
      </c>
      <c r="R93" s="39"/>
      <c r="S93" s="30"/>
      <c r="T93" s="9"/>
      <c r="U93" s="7"/>
      <c r="V93" s="39"/>
      <c r="W93" s="30">
        <f>L40086+COUNTIF(J93:V93,"сн")</f>
        <v>3</v>
      </c>
      <c r="X93" s="9">
        <f t="shared" si="10"/>
        <v>0</v>
      </c>
      <c r="Y93" s="10">
        <f t="shared" si="8"/>
        <v>1</v>
      </c>
      <c r="Z93" s="11">
        <f t="shared" si="9"/>
        <v>0.09814814814815431</v>
      </c>
      <c r="AA93" s="96"/>
      <c r="AB93" s="99"/>
      <c r="AC93" s="12"/>
    </row>
    <row r="94" spans="1:29" ht="25.5">
      <c r="A94" s="2">
        <v>89</v>
      </c>
      <c r="B94" s="44" t="s">
        <v>129</v>
      </c>
      <c r="C94" s="45" t="s">
        <v>62</v>
      </c>
      <c r="D94" s="46">
        <v>292</v>
      </c>
      <c r="E94" s="47">
        <v>0</v>
      </c>
      <c r="F94" s="48" t="s">
        <v>257</v>
      </c>
      <c r="G94" s="53">
        <v>0</v>
      </c>
      <c r="H94" s="55">
        <v>0.572916666666659</v>
      </c>
      <c r="I94" s="33">
        <v>0.6811342592592592</v>
      </c>
      <c r="J94" s="30" t="s">
        <v>180</v>
      </c>
      <c r="K94" s="7" t="s">
        <v>180</v>
      </c>
      <c r="L94" s="9"/>
      <c r="M94" s="7"/>
      <c r="N94" s="9"/>
      <c r="O94" s="7"/>
      <c r="P94" s="9"/>
      <c r="Q94" s="7" t="s">
        <v>180</v>
      </c>
      <c r="R94" s="39"/>
      <c r="S94" s="30"/>
      <c r="T94" s="9"/>
      <c r="U94" s="7"/>
      <c r="V94" s="39"/>
      <c r="W94" s="30">
        <f>L40089+COUNTIF(J94:V94,"сн")</f>
        <v>3</v>
      </c>
      <c r="X94" s="9">
        <f t="shared" si="10"/>
        <v>0</v>
      </c>
      <c r="Y94" s="10">
        <f t="shared" si="8"/>
        <v>1</v>
      </c>
      <c r="Z94" s="11">
        <f t="shared" si="9"/>
        <v>0.10821759259260022</v>
      </c>
      <c r="AA94" s="96"/>
      <c r="AB94" s="99"/>
      <c r="AC94" s="12"/>
    </row>
    <row r="95" spans="1:29" ht="25.5">
      <c r="A95" s="2">
        <v>90</v>
      </c>
      <c r="B95" s="44" t="s">
        <v>36</v>
      </c>
      <c r="C95" s="45" t="s">
        <v>11</v>
      </c>
      <c r="D95" s="50">
        <v>214</v>
      </c>
      <c r="E95" s="47">
        <v>0</v>
      </c>
      <c r="F95" s="48" t="s">
        <v>37</v>
      </c>
      <c r="G95" s="53">
        <v>12</v>
      </c>
      <c r="H95" s="55">
        <v>0.437499999999999</v>
      </c>
      <c r="I95" s="33">
        <v>0.5555787037037038</v>
      </c>
      <c r="J95" s="30" t="s">
        <v>180</v>
      </c>
      <c r="K95" s="7"/>
      <c r="L95" s="9"/>
      <c r="M95" s="7" t="s">
        <v>180</v>
      </c>
      <c r="N95" s="9"/>
      <c r="O95" s="7"/>
      <c r="P95" s="9"/>
      <c r="Q95" s="7" t="s">
        <v>180</v>
      </c>
      <c r="R95" s="39"/>
      <c r="S95" s="30"/>
      <c r="T95" s="9"/>
      <c r="U95" s="7"/>
      <c r="V95" s="39"/>
      <c r="W95" s="30">
        <f>L40083+COUNTIF(J95:V95,"сн")</f>
        <v>3</v>
      </c>
      <c r="X95" s="9">
        <f t="shared" si="10"/>
        <v>0</v>
      </c>
      <c r="Y95" s="10">
        <f t="shared" si="8"/>
        <v>1</v>
      </c>
      <c r="Z95" s="11">
        <f t="shared" si="9"/>
        <v>0.11807870370370477</v>
      </c>
      <c r="AA95" s="96"/>
      <c r="AB95" s="99"/>
      <c r="AC95" s="12"/>
    </row>
    <row r="96" spans="1:29" ht="26.25" thickBot="1">
      <c r="A96" s="118">
        <v>91</v>
      </c>
      <c r="B96" s="119" t="s">
        <v>104</v>
      </c>
      <c r="C96" s="120" t="s">
        <v>10</v>
      </c>
      <c r="D96" s="121">
        <v>267</v>
      </c>
      <c r="E96" s="122">
        <v>0</v>
      </c>
      <c r="F96" s="123" t="s">
        <v>105</v>
      </c>
      <c r="G96" s="124">
        <v>0</v>
      </c>
      <c r="H96" s="125">
        <v>0.531249999999994</v>
      </c>
      <c r="I96" s="85">
        <v>0.6776157407407407</v>
      </c>
      <c r="J96" s="86"/>
      <c r="K96" s="87" t="s">
        <v>180</v>
      </c>
      <c r="L96" s="88"/>
      <c r="M96" s="87" t="s">
        <v>180</v>
      </c>
      <c r="N96" s="88"/>
      <c r="O96" s="87" t="s">
        <v>180</v>
      </c>
      <c r="P96" s="88"/>
      <c r="Q96" s="87" t="s">
        <v>180</v>
      </c>
      <c r="R96" s="89"/>
      <c r="S96" s="126"/>
      <c r="T96" s="13"/>
      <c r="U96" s="8"/>
      <c r="V96" s="40"/>
      <c r="W96" s="126">
        <f>L40089+COUNTIF(J96:V96,"сн")</f>
        <v>4</v>
      </c>
      <c r="X96" s="13">
        <f t="shared" si="10"/>
        <v>0</v>
      </c>
      <c r="Y96" s="127">
        <f t="shared" si="8"/>
        <v>1</v>
      </c>
      <c r="Z96" s="128">
        <f t="shared" si="9"/>
        <v>0.1463657407407467</v>
      </c>
      <c r="AA96" s="129"/>
      <c r="AB96" s="130"/>
      <c r="AC96" s="14"/>
    </row>
    <row r="97" spans="2:28" ht="12.75">
      <c r="B97" t="s">
        <v>203</v>
      </c>
      <c r="F97" s="41" t="s">
        <v>187</v>
      </c>
      <c r="G97" s="106">
        <f>SUM(G6:G11)</f>
        <v>75</v>
      </c>
      <c r="H97"/>
      <c r="Z97" s="90"/>
      <c r="AA97" s="97"/>
      <c r="AB97"/>
    </row>
    <row r="98" spans="7:28" ht="12.75">
      <c r="G98" s="43"/>
      <c r="H98"/>
      <c r="Z98" s="90"/>
      <c r="AA98" s="97"/>
      <c r="AB98"/>
    </row>
    <row r="99" spans="2:28" ht="12.75">
      <c r="B99" t="s">
        <v>198</v>
      </c>
      <c r="G99" t="s">
        <v>199</v>
      </c>
      <c r="H99"/>
      <c r="Z99" s="100"/>
      <c r="AA99"/>
      <c r="AB99"/>
    </row>
    <row r="100" spans="7:28" ht="12.75">
      <c r="G100" s="43"/>
      <c r="H100"/>
      <c r="Z100" s="90"/>
      <c r="AA100" s="97"/>
      <c r="AB100"/>
    </row>
    <row r="101" spans="7:28" ht="12.75">
      <c r="G101" s="43"/>
      <c r="H101"/>
      <c r="Z101" s="90"/>
      <c r="AA101" s="97"/>
      <c r="AB101"/>
    </row>
    <row r="102" spans="7:28" ht="12.75">
      <c r="G102" s="43"/>
      <c r="H102"/>
      <c r="Z102" s="90"/>
      <c r="AA102" s="97"/>
      <c r="AB102"/>
    </row>
    <row r="103" spans="7:28" ht="12.75">
      <c r="G103" s="43"/>
      <c r="H103"/>
      <c r="Z103" s="90"/>
      <c r="AA103" s="97"/>
      <c r="AB103"/>
    </row>
    <row r="104" spans="7:28" ht="12.75">
      <c r="G104" s="43"/>
      <c r="H104"/>
      <c r="Z104" s="90"/>
      <c r="AA104" s="97"/>
      <c r="AB104"/>
    </row>
    <row r="105" spans="7:28" ht="12.75">
      <c r="G105" s="43"/>
      <c r="H105"/>
      <c r="Z105" s="90"/>
      <c r="AA105" s="97"/>
      <c r="AB105"/>
    </row>
  </sheetData>
  <autoFilter ref="B5:AC97"/>
  <mergeCells count="2">
    <mergeCell ref="A1:AC1"/>
    <mergeCell ref="A2:AC2"/>
  </mergeCells>
  <printOptions/>
  <pageMargins left="0.25" right="0.26" top="0.36" bottom="0.3" header="0.35" footer="0.2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Ксерокс</dc:creator>
  <cp:keywords/>
  <dc:description/>
  <cp:lastModifiedBy>polosmak</cp:lastModifiedBy>
  <cp:lastPrinted>2005-11-21T05:18:48Z</cp:lastPrinted>
  <dcterms:created xsi:type="dcterms:W3CDTF">2005-11-19T15:03:34Z</dcterms:created>
  <dcterms:modified xsi:type="dcterms:W3CDTF">2005-11-21T05:30:40Z</dcterms:modified>
  <cp:category/>
  <cp:version/>
  <cp:contentType/>
  <cp:contentStatus/>
</cp:coreProperties>
</file>